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xlsx" ContentType="application/vnd.openxmlformats-officedocument.spreadsheetml.sheet"/>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19230" windowHeight="577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1(i)" sheetId="33" r:id="rId9"/>
    <sheet name="Option 1(ii)" sheetId="34" r:id="rId10"/>
  </sheets>
  <calcPr calcId="145621"/>
</workbook>
</file>

<file path=xl/calcChain.xml><?xml version="1.0" encoding="utf-8"?>
<calcChain xmlns="http://schemas.openxmlformats.org/spreadsheetml/2006/main">
  <c r="D12" i="29" l="1"/>
  <c r="C31" i="29" s="1"/>
  <c r="D11" i="29"/>
  <c r="C30" i="29" s="1"/>
  <c r="G25" i="34" l="1"/>
  <c r="H25" i="34"/>
  <c r="I25" i="34"/>
  <c r="K25" i="34"/>
  <c r="L25" i="34"/>
  <c r="M25" i="34"/>
  <c r="O25" i="34"/>
  <c r="E25" i="34"/>
  <c r="G18" i="34"/>
  <c r="H18" i="34"/>
  <c r="K18" i="34"/>
  <c r="L18" i="34"/>
  <c r="O18" i="34"/>
  <c r="P18" i="34"/>
  <c r="F18" i="34"/>
  <c r="J18" i="34"/>
  <c r="N18" i="34"/>
  <c r="H25" i="33"/>
  <c r="I25" i="33"/>
  <c r="L25" i="33"/>
  <c r="O25" i="33"/>
  <c r="P25" i="33"/>
  <c r="E25" i="33"/>
  <c r="H18" i="33"/>
  <c r="I18" i="33"/>
  <c r="K18" i="33"/>
  <c r="M18" i="33"/>
  <c r="O18" i="33"/>
  <c r="P18" i="33"/>
  <c r="E18" i="33"/>
  <c r="BD87" i="34"/>
  <c r="BC87" i="34"/>
  <c r="BB87" i="34"/>
  <c r="BA87" i="34"/>
  <c r="BA66" i="34" s="1"/>
  <c r="BA76" i="34" s="1"/>
  <c r="AZ87" i="34"/>
  <c r="AY87" i="34"/>
  <c r="AX87" i="34"/>
  <c r="AW87" i="34"/>
  <c r="AW66" i="34" s="1"/>
  <c r="AV87" i="34"/>
  <c r="AU87" i="34"/>
  <c r="AT87" i="34"/>
  <c r="AS87" i="34"/>
  <c r="AS66" i="34" s="1"/>
  <c r="AR87" i="34"/>
  <c r="AQ87" i="34"/>
  <c r="AP87" i="34"/>
  <c r="AO87" i="34"/>
  <c r="AO66" i="34" s="1"/>
  <c r="AN87" i="34"/>
  <c r="AM87" i="34"/>
  <c r="AL87" i="34"/>
  <c r="AK87" i="34"/>
  <c r="AK66" i="34" s="1"/>
  <c r="AJ87" i="34"/>
  <c r="AI87" i="34"/>
  <c r="AH87" i="34"/>
  <c r="AG87" i="34"/>
  <c r="AG66" i="34" s="1"/>
  <c r="AF87" i="34"/>
  <c r="AE87" i="34"/>
  <c r="AD87" i="34"/>
  <c r="AC87" i="34"/>
  <c r="AC66" i="34" s="1"/>
  <c r="AB87" i="34"/>
  <c r="AA87" i="34"/>
  <c r="Z87" i="34"/>
  <c r="Y87" i="34"/>
  <c r="Y66" i="34" s="1"/>
  <c r="Y76" i="34" s="1"/>
  <c r="X87" i="34"/>
  <c r="W87" i="34"/>
  <c r="V87" i="34"/>
  <c r="U87" i="34"/>
  <c r="U66" i="34" s="1"/>
  <c r="U76" i="34" s="1"/>
  <c r="T87" i="34"/>
  <c r="S87" i="34"/>
  <c r="R87" i="34"/>
  <c r="Q87" i="34"/>
  <c r="Q66" i="34" s="1"/>
  <c r="P87" i="34"/>
  <c r="O87" i="34"/>
  <c r="N87" i="34"/>
  <c r="M87" i="34"/>
  <c r="M66" i="34" s="1"/>
  <c r="L87" i="34"/>
  <c r="K87" i="34"/>
  <c r="J87" i="34"/>
  <c r="I87" i="34"/>
  <c r="I66" i="34" s="1"/>
  <c r="H87" i="34"/>
  <c r="G87" i="34"/>
  <c r="F87" i="34"/>
  <c r="E87" i="34"/>
  <c r="E66" i="34" s="1"/>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B66" i="34"/>
  <c r="AZ66" i="34"/>
  <c r="AY66" i="34"/>
  <c r="AX66" i="34"/>
  <c r="AV66" i="34"/>
  <c r="AU66" i="34"/>
  <c r="AT66" i="34"/>
  <c r="AR66" i="34"/>
  <c r="AQ66" i="34"/>
  <c r="AP66" i="34"/>
  <c r="AN66" i="34"/>
  <c r="AM66" i="34"/>
  <c r="AL66" i="34"/>
  <c r="AJ66" i="34"/>
  <c r="AI66" i="34"/>
  <c r="AH66" i="34"/>
  <c r="AF66" i="34"/>
  <c r="AE66" i="34"/>
  <c r="AD66" i="34"/>
  <c r="AB66" i="34"/>
  <c r="AA66" i="34"/>
  <c r="Z66" i="34"/>
  <c r="X66" i="34"/>
  <c r="W66" i="34"/>
  <c r="V66" i="34"/>
  <c r="T66" i="34"/>
  <c r="S66" i="34"/>
  <c r="R66" i="34"/>
  <c r="P66" i="34"/>
  <c r="O66" i="34"/>
  <c r="N66" i="34"/>
  <c r="L66" i="34"/>
  <c r="K66" i="34"/>
  <c r="J66" i="34"/>
  <c r="H66" i="34"/>
  <c r="G66" i="34"/>
  <c r="F66" i="34"/>
  <c r="BD65" i="34"/>
  <c r="BD76" i="34" s="1"/>
  <c r="BC65" i="34"/>
  <c r="BB65" i="34"/>
  <c r="BB76" i="34" s="1"/>
  <c r="BA65" i="34"/>
  <c r="AZ65" i="34"/>
  <c r="AZ76" i="34" s="1"/>
  <c r="AY65" i="34"/>
  <c r="AY76" i="34" s="1"/>
  <c r="AX65" i="34"/>
  <c r="AX76" i="34" s="1"/>
  <c r="AW65" i="34"/>
  <c r="AV65" i="34"/>
  <c r="AV76" i="34" s="1"/>
  <c r="AU65" i="34"/>
  <c r="AT65" i="34"/>
  <c r="AT76" i="34" s="1"/>
  <c r="AS65" i="34"/>
  <c r="AR65" i="34"/>
  <c r="AR76" i="34" s="1"/>
  <c r="AQ65" i="34"/>
  <c r="AP65" i="34"/>
  <c r="AP76" i="34" s="1"/>
  <c r="AO65" i="34"/>
  <c r="AN65" i="34"/>
  <c r="AN76" i="34" s="1"/>
  <c r="AM65" i="34"/>
  <c r="AL65" i="34"/>
  <c r="AL76" i="34" s="1"/>
  <c r="AK65" i="34"/>
  <c r="AJ65" i="34"/>
  <c r="AJ76" i="34" s="1"/>
  <c r="AI65" i="34"/>
  <c r="AI76" i="34" s="1"/>
  <c r="AH65" i="34"/>
  <c r="AH76" i="34" s="1"/>
  <c r="AG65" i="34"/>
  <c r="AF65" i="34"/>
  <c r="AF76" i="34" s="1"/>
  <c r="AE65" i="34"/>
  <c r="AD65" i="34"/>
  <c r="AD76" i="34" s="1"/>
  <c r="AC65" i="34"/>
  <c r="AB65" i="34"/>
  <c r="AB76" i="34" s="1"/>
  <c r="AA65" i="34"/>
  <c r="Z65" i="34"/>
  <c r="Z76" i="34" s="1"/>
  <c r="Y65" i="34"/>
  <c r="X65" i="34"/>
  <c r="X76" i="34" s="1"/>
  <c r="W65" i="34"/>
  <c r="V65" i="34"/>
  <c r="V76" i="34" s="1"/>
  <c r="U65" i="34"/>
  <c r="T65" i="34"/>
  <c r="T76" i="34" s="1"/>
  <c r="S65" i="34"/>
  <c r="S76" i="34" s="1"/>
  <c r="R65" i="34"/>
  <c r="R76" i="34" s="1"/>
  <c r="Q65" i="34"/>
  <c r="P65" i="34"/>
  <c r="P76" i="34" s="1"/>
  <c r="O65" i="34"/>
  <c r="N65" i="34"/>
  <c r="N76" i="34" s="1"/>
  <c r="M65" i="34"/>
  <c r="L65" i="34"/>
  <c r="L76" i="34" s="1"/>
  <c r="K65" i="34"/>
  <c r="J65" i="34"/>
  <c r="J76" i="34" s="1"/>
  <c r="I65" i="34"/>
  <c r="H65" i="34"/>
  <c r="H76" i="34" s="1"/>
  <c r="G65" i="34"/>
  <c r="G76" i="34" s="1"/>
  <c r="F65" i="34"/>
  <c r="F76" i="34" s="1"/>
  <c r="E65" i="34"/>
  <c r="E60" i="34"/>
  <c r="F27" i="34"/>
  <c r="G27" i="34" s="1"/>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BC26" i="34"/>
  <c r="AY26" i="34"/>
  <c r="AX26" i="34"/>
  <c r="AM26" i="34"/>
  <c r="W26" i="34"/>
  <c r="BD25" i="34"/>
  <c r="BD26" i="34" s="1"/>
  <c r="BC25" i="34"/>
  <c r="BB25" i="34"/>
  <c r="BB26" i="34" s="1"/>
  <c r="BA25" i="34"/>
  <c r="BA26" i="34" s="1"/>
  <c r="AZ25" i="34"/>
  <c r="AZ26" i="34" s="1"/>
  <c r="AY25" i="34"/>
  <c r="AX25" i="34"/>
  <c r="AW25" i="34"/>
  <c r="AV25" i="34"/>
  <c r="AU25" i="34"/>
  <c r="AT25" i="34"/>
  <c r="AS25" i="34"/>
  <c r="AS26" i="34" s="1"/>
  <c r="AR25" i="34"/>
  <c r="AQ25" i="34"/>
  <c r="AP25" i="34"/>
  <c r="AO25" i="34"/>
  <c r="AO26" i="34" s="1"/>
  <c r="AN25" i="34"/>
  <c r="AM25" i="34"/>
  <c r="AL25" i="34"/>
  <c r="AK25" i="34"/>
  <c r="AJ25" i="34"/>
  <c r="AI25" i="34"/>
  <c r="AH25" i="34"/>
  <c r="AG25" i="34"/>
  <c r="AF25" i="34"/>
  <c r="AE25" i="34"/>
  <c r="AD25" i="34"/>
  <c r="AC25" i="34"/>
  <c r="AC26" i="34" s="1"/>
  <c r="AB25" i="34"/>
  <c r="AA25" i="34"/>
  <c r="Z25" i="34"/>
  <c r="Y25" i="34"/>
  <c r="Y26" i="34" s="1"/>
  <c r="X25" i="34"/>
  <c r="W25" i="34"/>
  <c r="V25" i="34"/>
  <c r="U25" i="34"/>
  <c r="T25" i="34"/>
  <c r="S25" i="34"/>
  <c r="R25" i="34"/>
  <c r="Q25" i="34"/>
  <c r="P25" i="34"/>
  <c r="N25" i="34"/>
  <c r="J25" i="34"/>
  <c r="F25" i="34"/>
  <c r="AW18" i="34"/>
  <c r="AW26" i="34" s="1"/>
  <c r="AV18" i="34"/>
  <c r="AU18" i="34"/>
  <c r="AU26" i="34" s="1"/>
  <c r="AT18" i="34"/>
  <c r="AT26" i="34" s="1"/>
  <c r="AS18" i="34"/>
  <c r="AR18" i="34"/>
  <c r="AQ18" i="34"/>
  <c r="AQ26" i="34" s="1"/>
  <c r="AP18" i="34"/>
  <c r="AP26" i="34" s="1"/>
  <c r="AO18" i="34"/>
  <c r="AN18" i="34"/>
  <c r="AM18" i="34"/>
  <c r="AL18" i="34"/>
  <c r="AL26" i="34" s="1"/>
  <c r="AK18" i="34"/>
  <c r="AK26" i="34" s="1"/>
  <c r="AJ18" i="34"/>
  <c r="AI18" i="34"/>
  <c r="AI26" i="34" s="1"/>
  <c r="AH18" i="34"/>
  <c r="AH26" i="34" s="1"/>
  <c r="AG18" i="34"/>
  <c r="AG26" i="34" s="1"/>
  <c r="AF18" i="34"/>
  <c r="AE18" i="34"/>
  <c r="AE26" i="34" s="1"/>
  <c r="AD18" i="34"/>
  <c r="AD26" i="34" s="1"/>
  <c r="AC18" i="34"/>
  <c r="AB18" i="34"/>
  <c r="AA18" i="34"/>
  <c r="AA26" i="34" s="1"/>
  <c r="Z18" i="34"/>
  <c r="Z26" i="34" s="1"/>
  <c r="Y18" i="34"/>
  <c r="X18" i="34"/>
  <c r="W18" i="34"/>
  <c r="V18" i="34"/>
  <c r="V26" i="34" s="1"/>
  <c r="U18" i="34"/>
  <c r="U26" i="34" s="1"/>
  <c r="T18" i="34"/>
  <c r="T26" i="34" s="1"/>
  <c r="S18" i="34"/>
  <c r="S26" i="34" s="1"/>
  <c r="R18" i="34"/>
  <c r="R26" i="34" s="1"/>
  <c r="Q18" i="34"/>
  <c r="Q26" i="34" s="1"/>
  <c r="BD87" i="33"/>
  <c r="BC87" i="33"/>
  <c r="BB87" i="33"/>
  <c r="BA87" i="33"/>
  <c r="AZ87" i="33"/>
  <c r="AY87" i="33"/>
  <c r="AX87" i="33"/>
  <c r="AW87" i="33"/>
  <c r="AV87" i="33"/>
  <c r="AU87" i="33"/>
  <c r="AT87" i="33"/>
  <c r="AS87" i="33"/>
  <c r="AR87" i="33"/>
  <c r="AQ87" i="33"/>
  <c r="AP87" i="33"/>
  <c r="AO87" i="33"/>
  <c r="AN87" i="33"/>
  <c r="AM87" i="33"/>
  <c r="AL87" i="33"/>
  <c r="AK87" i="33"/>
  <c r="AJ87" i="33"/>
  <c r="AI87" i="33"/>
  <c r="AH87" i="33"/>
  <c r="AG87" i="33"/>
  <c r="AF87" i="33"/>
  <c r="AE87" i="33"/>
  <c r="AD87" i="33"/>
  <c r="AC87" i="33"/>
  <c r="AB87" i="33"/>
  <c r="AA87" i="33"/>
  <c r="Z87" i="33"/>
  <c r="Y87" i="33"/>
  <c r="X87" i="33"/>
  <c r="W87" i="33"/>
  <c r="V87" i="33"/>
  <c r="U87" i="33"/>
  <c r="T87" i="33"/>
  <c r="S87" i="33"/>
  <c r="R87" i="33"/>
  <c r="Q87" i="33"/>
  <c r="P87" i="33"/>
  <c r="O87" i="33"/>
  <c r="N87" i="33"/>
  <c r="M87" i="33"/>
  <c r="L87" i="33"/>
  <c r="K87" i="33"/>
  <c r="J87" i="33"/>
  <c r="I87" i="33"/>
  <c r="H87" i="33"/>
  <c r="G87" i="33"/>
  <c r="F87" i="33"/>
  <c r="E87" i="33"/>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A76" i="33"/>
  <c r="U76" i="33"/>
  <c r="I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B66" i="33"/>
  <c r="BA66" i="33"/>
  <c r="AZ66" i="33"/>
  <c r="AY66" i="33"/>
  <c r="AX66" i="33"/>
  <c r="AW66" i="33"/>
  <c r="AV66" i="33"/>
  <c r="AU66" i="33"/>
  <c r="AT66" i="33"/>
  <c r="AS66" i="33"/>
  <c r="AR66" i="33"/>
  <c r="AQ66" i="33"/>
  <c r="AP66" i="33"/>
  <c r="AO66" i="33"/>
  <c r="AN66" i="33"/>
  <c r="AM66" i="33"/>
  <c r="AL66" i="33"/>
  <c r="AK66" i="33"/>
  <c r="AJ66" i="33"/>
  <c r="AI66" i="33"/>
  <c r="AH66" i="33"/>
  <c r="AG66" i="33"/>
  <c r="AF66" i="33"/>
  <c r="AE66" i="33"/>
  <c r="AD66" i="33"/>
  <c r="AC66" i="33"/>
  <c r="AB66" i="33"/>
  <c r="AA66" i="33"/>
  <c r="Z66" i="33"/>
  <c r="Y66" i="33"/>
  <c r="X66" i="33"/>
  <c r="W66" i="33"/>
  <c r="V66" i="33"/>
  <c r="U66" i="33"/>
  <c r="T66" i="33"/>
  <c r="S66" i="33"/>
  <c r="R66" i="33"/>
  <c r="Q66" i="33"/>
  <c r="P66" i="33"/>
  <c r="O66" i="33"/>
  <c r="N66" i="33"/>
  <c r="M66" i="33"/>
  <c r="L66" i="33"/>
  <c r="K66" i="33"/>
  <c r="J66" i="33"/>
  <c r="I66" i="33"/>
  <c r="H66" i="33"/>
  <c r="G66" i="33"/>
  <c r="F66" i="33"/>
  <c r="E66" i="33"/>
  <c r="BD65" i="33"/>
  <c r="BD76" i="33" s="1"/>
  <c r="BC65" i="33"/>
  <c r="BC76" i="33" s="1"/>
  <c r="BB65" i="33"/>
  <c r="BB76" i="33" s="1"/>
  <c r="BA65" i="33"/>
  <c r="AZ65" i="33"/>
  <c r="AZ76" i="33" s="1"/>
  <c r="AY65" i="33"/>
  <c r="AY76" i="33" s="1"/>
  <c r="AX65" i="33"/>
  <c r="AX76" i="33" s="1"/>
  <c r="AW65" i="33"/>
  <c r="AW76" i="33" s="1"/>
  <c r="AV65" i="33"/>
  <c r="AV76" i="33" s="1"/>
  <c r="AU65" i="33"/>
  <c r="AU76" i="33" s="1"/>
  <c r="AT65" i="33"/>
  <c r="AT76" i="33" s="1"/>
  <c r="AS65" i="33"/>
  <c r="AS76" i="33" s="1"/>
  <c r="AR65" i="33"/>
  <c r="AR76" i="33" s="1"/>
  <c r="AQ65" i="33"/>
  <c r="AQ76" i="33" s="1"/>
  <c r="AP65" i="33"/>
  <c r="AP76" i="33" s="1"/>
  <c r="AO65" i="33"/>
  <c r="AO76" i="33" s="1"/>
  <c r="AN65" i="33"/>
  <c r="AN76" i="33" s="1"/>
  <c r="AM65" i="33"/>
  <c r="AM76" i="33" s="1"/>
  <c r="AL65" i="33"/>
  <c r="AL76" i="33" s="1"/>
  <c r="AK65" i="33"/>
  <c r="AK76" i="33" s="1"/>
  <c r="AJ65" i="33"/>
  <c r="AJ76" i="33" s="1"/>
  <c r="AI65" i="33"/>
  <c r="AI76" i="33" s="1"/>
  <c r="AH65" i="33"/>
  <c r="AH76" i="33" s="1"/>
  <c r="AG65" i="33"/>
  <c r="AG76" i="33" s="1"/>
  <c r="AF65" i="33"/>
  <c r="AF76" i="33" s="1"/>
  <c r="AE65" i="33"/>
  <c r="AE76" i="33" s="1"/>
  <c r="AD65" i="33"/>
  <c r="AD76" i="33" s="1"/>
  <c r="AC65" i="33"/>
  <c r="AC76" i="33" s="1"/>
  <c r="AB65" i="33"/>
  <c r="AB76" i="33" s="1"/>
  <c r="AA65" i="33"/>
  <c r="AA76" i="33" s="1"/>
  <c r="Z65" i="33"/>
  <c r="Z76" i="33" s="1"/>
  <c r="Y65" i="33"/>
  <c r="Y76" i="33" s="1"/>
  <c r="X65" i="33"/>
  <c r="X76" i="33" s="1"/>
  <c r="W65" i="33"/>
  <c r="W76" i="33" s="1"/>
  <c r="V65" i="33"/>
  <c r="V76" i="33" s="1"/>
  <c r="U65" i="33"/>
  <c r="T65" i="33"/>
  <c r="T76" i="33" s="1"/>
  <c r="S65" i="33"/>
  <c r="S76" i="33" s="1"/>
  <c r="R65" i="33"/>
  <c r="R76" i="33" s="1"/>
  <c r="Q65" i="33"/>
  <c r="Q76" i="33" s="1"/>
  <c r="P65" i="33"/>
  <c r="P76" i="33" s="1"/>
  <c r="O65" i="33"/>
  <c r="O76" i="33" s="1"/>
  <c r="N65" i="33"/>
  <c r="N76" i="33" s="1"/>
  <c r="M65" i="33"/>
  <c r="M76" i="33" s="1"/>
  <c r="L65" i="33"/>
  <c r="L76" i="33" s="1"/>
  <c r="K65" i="33"/>
  <c r="K76" i="33" s="1"/>
  <c r="J65" i="33"/>
  <c r="J76" i="33" s="1"/>
  <c r="I65" i="33"/>
  <c r="H65" i="33"/>
  <c r="H76" i="33" s="1"/>
  <c r="G65" i="33"/>
  <c r="G76" i="33" s="1"/>
  <c r="F65" i="33"/>
  <c r="F76" i="33" s="1"/>
  <c r="E65" i="33"/>
  <c r="E76" i="33" s="1"/>
  <c r="E60" i="33"/>
  <c r="H27" i="33"/>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G27" i="33"/>
  <c r="F27" i="33"/>
  <c r="BC26" i="33"/>
  <c r="AY26" i="33"/>
  <c r="AN26" i="33"/>
  <c r="AN28" i="33" s="1"/>
  <c r="AF26" i="33"/>
  <c r="X26" i="33"/>
  <c r="BD25" i="33"/>
  <c r="BD26" i="33" s="1"/>
  <c r="BC25" i="33"/>
  <c r="BB25" i="33"/>
  <c r="BB26" i="33" s="1"/>
  <c r="BA25" i="33"/>
  <c r="BA26" i="33" s="1"/>
  <c r="AZ25" i="33"/>
  <c r="AZ26" i="33" s="1"/>
  <c r="AY25" i="33"/>
  <c r="AX25" i="33"/>
  <c r="AX26" i="33" s="1"/>
  <c r="AW25" i="33"/>
  <c r="AV25" i="33"/>
  <c r="AU25" i="33"/>
  <c r="AT25" i="33"/>
  <c r="AS25" i="33"/>
  <c r="AR25" i="33"/>
  <c r="AR26" i="33" s="1"/>
  <c r="AQ25" i="33"/>
  <c r="AP25" i="33"/>
  <c r="AP26" i="33" s="1"/>
  <c r="AO25" i="33"/>
  <c r="AN25" i="33"/>
  <c r="AM25" i="33"/>
  <c r="AL25" i="33"/>
  <c r="AL26" i="33" s="1"/>
  <c r="AK25" i="33"/>
  <c r="AJ25" i="33"/>
  <c r="AJ26" i="33" s="1"/>
  <c r="AI25" i="33"/>
  <c r="AH25" i="33"/>
  <c r="AH26" i="33" s="1"/>
  <c r="AG25" i="33"/>
  <c r="AF25" i="33"/>
  <c r="AE25" i="33"/>
  <c r="AD25" i="33"/>
  <c r="AD26" i="33" s="1"/>
  <c r="AC25" i="33"/>
  <c r="AB25" i="33"/>
  <c r="AB26" i="33" s="1"/>
  <c r="AA25" i="33"/>
  <c r="Z25" i="33"/>
  <c r="Z26" i="33" s="1"/>
  <c r="Y25" i="33"/>
  <c r="X25" i="33"/>
  <c r="W25" i="33"/>
  <c r="V25" i="33"/>
  <c r="V26" i="33" s="1"/>
  <c r="U25" i="33"/>
  <c r="T25" i="33"/>
  <c r="T26" i="33" s="1"/>
  <c r="S25" i="33"/>
  <c r="R25" i="33"/>
  <c r="R26" i="33" s="1"/>
  <c r="Q25" i="33"/>
  <c r="N25" i="33"/>
  <c r="F25" i="33"/>
  <c r="M25" i="33"/>
  <c r="K25" i="33"/>
  <c r="J25" i="33"/>
  <c r="G25" i="33"/>
  <c r="AW18" i="33"/>
  <c r="AW26" i="33" s="1"/>
  <c r="AV18" i="33"/>
  <c r="AU18" i="33"/>
  <c r="AU26" i="33" s="1"/>
  <c r="AT18" i="33"/>
  <c r="AS18" i="33"/>
  <c r="AS26" i="33" s="1"/>
  <c r="AR18" i="33"/>
  <c r="AQ18" i="33"/>
  <c r="AQ26" i="33" s="1"/>
  <c r="AP18" i="33"/>
  <c r="AO18" i="33"/>
  <c r="AO26" i="33" s="1"/>
  <c r="AN18" i="33"/>
  <c r="AM18" i="33"/>
  <c r="AM26" i="33" s="1"/>
  <c r="AL18" i="33"/>
  <c r="AK18" i="33"/>
  <c r="AK26" i="33" s="1"/>
  <c r="AJ18" i="33"/>
  <c r="AI18" i="33"/>
  <c r="AI26" i="33" s="1"/>
  <c r="AI28" i="33" s="1"/>
  <c r="AH18" i="33"/>
  <c r="AG18" i="33"/>
  <c r="AG26" i="33" s="1"/>
  <c r="AF18" i="33"/>
  <c r="AE18" i="33"/>
  <c r="AE26" i="33" s="1"/>
  <c r="AD18" i="33"/>
  <c r="AC18" i="33"/>
  <c r="AC26" i="33" s="1"/>
  <c r="AB18" i="33"/>
  <c r="AA18" i="33"/>
  <c r="AA26" i="33" s="1"/>
  <c r="Z18" i="33"/>
  <c r="Y18" i="33"/>
  <c r="Y26" i="33" s="1"/>
  <c r="X18" i="33"/>
  <c r="W18" i="33"/>
  <c r="W26" i="33" s="1"/>
  <c r="V18" i="33"/>
  <c r="U18" i="33"/>
  <c r="U26" i="33" s="1"/>
  <c r="T18" i="33"/>
  <c r="S18" i="33"/>
  <c r="S26" i="33" s="1"/>
  <c r="S28" i="33" s="1"/>
  <c r="R18" i="33"/>
  <c r="Q18" i="33"/>
  <c r="Q26" i="33" s="1"/>
  <c r="N18" i="33"/>
  <c r="N26" i="33" s="1"/>
  <c r="J18" i="33"/>
  <c r="G18" i="33"/>
  <c r="F18" i="33"/>
  <c r="N26" i="34" l="1"/>
  <c r="E18" i="34"/>
  <c r="P26" i="34"/>
  <c r="F26" i="33"/>
  <c r="F28" i="33" s="1"/>
  <c r="F29" i="33" s="1"/>
  <c r="H26" i="34"/>
  <c r="F26" i="34"/>
  <c r="J26" i="34"/>
  <c r="L26" i="34"/>
  <c r="L28" i="34" s="1"/>
  <c r="L29" i="34" s="1"/>
  <c r="L18" i="33"/>
  <c r="L26" i="33" s="1"/>
  <c r="L28" i="33" s="1"/>
  <c r="L29" i="33" s="1"/>
  <c r="M18" i="34"/>
  <c r="M26" i="34" s="1"/>
  <c r="M28" i="34" s="1"/>
  <c r="I18" i="34"/>
  <c r="I26" i="34"/>
  <c r="I28" i="34" s="1"/>
  <c r="M26" i="33"/>
  <c r="M28" i="33" s="1"/>
  <c r="I26" i="33"/>
  <c r="I28" i="33" s="1"/>
  <c r="O26" i="33"/>
  <c r="O28" i="33" s="1"/>
  <c r="K26" i="33"/>
  <c r="K28" i="33" s="1"/>
  <c r="G26" i="33"/>
  <c r="H26" i="33"/>
  <c r="P26" i="33"/>
  <c r="P28" i="33" s="1"/>
  <c r="P29" i="33" s="1"/>
  <c r="J26" i="33"/>
  <c r="J28" i="33" s="1"/>
  <c r="U28" i="34"/>
  <c r="U29" i="34"/>
  <c r="AK28" i="34"/>
  <c r="AK29" i="34"/>
  <c r="F28" i="34"/>
  <c r="F29" i="34" s="1"/>
  <c r="J28" i="34"/>
  <c r="J29" i="34" s="1"/>
  <c r="N28" i="34"/>
  <c r="R28" i="34"/>
  <c r="R29" i="34"/>
  <c r="V28" i="34"/>
  <c r="V29" i="34"/>
  <c r="Z28" i="34"/>
  <c r="AD28" i="34"/>
  <c r="AH28" i="34"/>
  <c r="AL28" i="34"/>
  <c r="AL29" i="34"/>
  <c r="AP28" i="34"/>
  <c r="AT28" i="34"/>
  <c r="Y28" i="34"/>
  <c r="AC28" i="34"/>
  <c r="AC29" i="34"/>
  <c r="AO28" i="34"/>
  <c r="AS28" i="34"/>
  <c r="H28" i="34"/>
  <c r="H29" i="34" s="1"/>
  <c r="P28" i="34"/>
  <c r="P29" i="34" s="1"/>
  <c r="C9" i="34"/>
  <c r="E26" i="34"/>
  <c r="Q28" i="34"/>
  <c r="Q29" i="34"/>
  <c r="AG28" i="34"/>
  <c r="AG29" i="34"/>
  <c r="AW28" i="34"/>
  <c r="AW29" i="34"/>
  <c r="G26" i="34"/>
  <c r="K26" i="34"/>
  <c r="O26" i="34"/>
  <c r="S29" i="34"/>
  <c r="S28" i="34"/>
  <c r="AA28" i="34"/>
  <c r="AE29" i="34"/>
  <c r="AE28" i="34"/>
  <c r="AI28" i="34"/>
  <c r="AI29" i="34" s="1"/>
  <c r="AQ29" i="34"/>
  <c r="AQ28" i="34"/>
  <c r="AU28" i="34"/>
  <c r="W29" i="34"/>
  <c r="W28" i="34"/>
  <c r="T28" i="34"/>
  <c r="X26" i="34"/>
  <c r="AB26" i="34"/>
  <c r="AF26" i="34"/>
  <c r="AJ26" i="34"/>
  <c r="AN26" i="34"/>
  <c r="AR26" i="34"/>
  <c r="AV26" i="34"/>
  <c r="AM28" i="34"/>
  <c r="T29" i="34"/>
  <c r="E76" i="34"/>
  <c r="I76" i="34"/>
  <c r="AK76" i="34"/>
  <c r="AO76" i="34"/>
  <c r="K76" i="34"/>
  <c r="O76" i="34"/>
  <c r="W76" i="34"/>
  <c r="AA76" i="34"/>
  <c r="AE76" i="34"/>
  <c r="AM76" i="34"/>
  <c r="AQ76" i="34"/>
  <c r="AU76" i="34"/>
  <c r="BC76" i="34"/>
  <c r="M76" i="34"/>
  <c r="Q76" i="34"/>
  <c r="AC76" i="34"/>
  <c r="AG76" i="34"/>
  <c r="AS76" i="34"/>
  <c r="AW76" i="34"/>
  <c r="G28" i="33"/>
  <c r="G29" i="33" s="1"/>
  <c r="BA44" i="33"/>
  <c r="AW44" i="33"/>
  <c r="AS44" i="33"/>
  <c r="AO44" i="33"/>
  <c r="AK44" i="33"/>
  <c r="AG44" i="33"/>
  <c r="AC44" i="33"/>
  <c r="Y44" i="33"/>
  <c r="U44" i="33"/>
  <c r="BB44" i="33"/>
  <c r="AV44" i="33"/>
  <c r="AQ44" i="33"/>
  <c r="AL44" i="33"/>
  <c r="AF44" i="33"/>
  <c r="AA44" i="33"/>
  <c r="V44" i="33"/>
  <c r="AY44" i="33"/>
  <c r="AR44" i="33"/>
  <c r="AJ44" i="33"/>
  <c r="AD44" i="33"/>
  <c r="W44" i="33"/>
  <c r="BD44" i="33"/>
  <c r="AU44" i="33"/>
  <c r="AM44" i="33"/>
  <c r="AB44" i="33"/>
  <c r="AZ44" i="33"/>
  <c r="AP44" i="33"/>
  <c r="AH44" i="33"/>
  <c r="X44" i="33"/>
  <c r="AX44" i="33"/>
  <c r="AN44" i="33"/>
  <c r="AE44" i="33"/>
  <c r="T44" i="33"/>
  <c r="AI44" i="33"/>
  <c r="S29" i="33"/>
  <c r="BC44" i="33"/>
  <c r="AT44" i="33"/>
  <c r="Z44" i="33"/>
  <c r="AQ29" i="33"/>
  <c r="T29" i="33"/>
  <c r="T28" i="33"/>
  <c r="AB28" i="33"/>
  <c r="AB29" i="33" s="1"/>
  <c r="AJ29" i="33"/>
  <c r="AJ28" i="33"/>
  <c r="AR27" i="33"/>
  <c r="AS27" i="33" s="1"/>
  <c r="AT27" i="33" s="1"/>
  <c r="AU27" i="33" s="1"/>
  <c r="AV27" i="33" s="1"/>
  <c r="AW27" i="33" s="1"/>
  <c r="AW28" i="33" s="1"/>
  <c r="AQ28" i="33"/>
  <c r="E26" i="33"/>
  <c r="C9" i="33"/>
  <c r="N28" i="33"/>
  <c r="H28" i="33"/>
  <c r="R28" i="33"/>
  <c r="V28" i="33"/>
  <c r="Z29" i="33"/>
  <c r="Z28" i="33"/>
  <c r="AD28" i="33"/>
  <c r="AD29" i="33"/>
  <c r="AH28" i="33"/>
  <c r="AL28" i="33"/>
  <c r="AP29" i="33"/>
  <c r="AP28" i="33"/>
  <c r="AZ34" i="33"/>
  <c r="AV34" i="33"/>
  <c r="AR34" i="33"/>
  <c r="AN34" i="33"/>
  <c r="AJ34" i="33"/>
  <c r="AF34" i="33"/>
  <c r="AB34" i="33"/>
  <c r="X34" i="33"/>
  <c r="T34" i="33"/>
  <c r="P34" i="33"/>
  <c r="L34" i="33"/>
  <c r="AY34" i="33"/>
  <c r="AT34" i="33"/>
  <c r="AO34" i="33"/>
  <c r="AI34" i="33"/>
  <c r="AD34" i="33"/>
  <c r="Y34" i="33"/>
  <c r="S34" i="33"/>
  <c r="N34" i="33"/>
  <c r="BB34" i="33"/>
  <c r="AW34" i="33"/>
  <c r="AQ34" i="33"/>
  <c r="AL34" i="33"/>
  <c r="AG34" i="33"/>
  <c r="AA34" i="33"/>
  <c r="V34" i="33"/>
  <c r="Q34" i="33"/>
  <c r="K34" i="33"/>
  <c r="BA34" i="33"/>
  <c r="AU34" i="33"/>
  <c r="AP34" i="33"/>
  <c r="AK34" i="33"/>
  <c r="AE34" i="33"/>
  <c r="Z34" i="33"/>
  <c r="U34" i="33"/>
  <c r="O34" i="33"/>
  <c r="J34" i="33"/>
  <c r="Y28" i="33"/>
  <c r="AC28" i="33"/>
  <c r="AC29" i="33"/>
  <c r="AO28" i="33"/>
  <c r="AS28" i="33"/>
  <c r="AF28" i="33"/>
  <c r="AF29" i="33" s="1"/>
  <c r="I29" i="33"/>
  <c r="AS34" i="33"/>
  <c r="W28" i="33"/>
  <c r="W29" i="33"/>
  <c r="AE29" i="33"/>
  <c r="AE28" i="33"/>
  <c r="AM28" i="33"/>
  <c r="AM29" i="33"/>
  <c r="AA28" i="33"/>
  <c r="AI29" i="33"/>
  <c r="M34" i="33"/>
  <c r="AH34" i="33"/>
  <c r="AV26" i="33"/>
  <c r="R34" i="33"/>
  <c r="AM34" i="33"/>
  <c r="Q28" i="33"/>
  <c r="U28" i="33"/>
  <c r="U29" i="33"/>
  <c r="AG28" i="33"/>
  <c r="AK28" i="33"/>
  <c r="AN29" i="33"/>
  <c r="W34" i="33"/>
  <c r="AT26" i="33"/>
  <c r="X28" i="33"/>
  <c r="X29" i="33" s="1"/>
  <c r="AC34" i="33"/>
  <c r="AX34" i="33"/>
  <c r="H29" i="33" l="1"/>
  <c r="AB28" i="34"/>
  <c r="AB29" i="34"/>
  <c r="BA50" i="34"/>
  <c r="AW50" i="34"/>
  <c r="AS50" i="34"/>
  <c r="AO50" i="34"/>
  <c r="AK50" i="34"/>
  <c r="AG50" i="34"/>
  <c r="AC50" i="34"/>
  <c r="BB50" i="34"/>
  <c r="AV50" i="34"/>
  <c r="AQ50" i="34"/>
  <c r="AL50" i="34"/>
  <c r="AF50" i="34"/>
  <c r="AA50" i="34"/>
  <c r="AZ50" i="34"/>
  <c r="BC50" i="34"/>
  <c r="AT50" i="34"/>
  <c r="AM50" i="34"/>
  <c r="AE50" i="34"/>
  <c r="AY50" i="34"/>
  <c r="AR50" i="34"/>
  <c r="AJ50" i="34"/>
  <c r="AD50" i="34"/>
  <c r="AX50" i="34"/>
  <c r="AI50" i="34"/>
  <c r="AB50" i="34"/>
  <c r="BD50" i="34"/>
  <c r="Z50" i="34"/>
  <c r="AU50" i="34"/>
  <c r="AH50" i="34"/>
  <c r="AP50" i="34"/>
  <c r="AN50" i="34"/>
  <c r="BB59" i="34"/>
  <c r="AX59" i="34"/>
  <c r="AT59" i="34"/>
  <c r="AP59" i="34"/>
  <c r="AL59" i="34"/>
  <c r="BD59" i="34"/>
  <c r="AZ59" i="34"/>
  <c r="AV59" i="34"/>
  <c r="AR59" i="34"/>
  <c r="AN59" i="34"/>
  <c r="AJ59" i="34"/>
  <c r="AW59" i="34"/>
  <c r="AO59" i="34"/>
  <c r="BA59" i="34"/>
  <c r="AQ59" i="34"/>
  <c r="AY59" i="34"/>
  <c r="AM59" i="34"/>
  <c r="BC59" i="34"/>
  <c r="AI59" i="34"/>
  <c r="AU59" i="34"/>
  <c r="AS59" i="34"/>
  <c r="AK59" i="34"/>
  <c r="AY34" i="34"/>
  <c r="AU34" i="34"/>
  <c r="AQ34" i="34"/>
  <c r="AM34" i="34"/>
  <c r="AI34" i="34"/>
  <c r="AE34" i="34"/>
  <c r="AA34" i="34"/>
  <c r="W34" i="34"/>
  <c r="S34" i="34"/>
  <c r="O34" i="34"/>
  <c r="K34" i="34"/>
  <c r="AZ34" i="34"/>
  <c r="AT34" i="34"/>
  <c r="AO34" i="34"/>
  <c r="AJ34" i="34"/>
  <c r="AD34" i="34"/>
  <c r="Y34" i="34"/>
  <c r="T34" i="34"/>
  <c r="N34" i="34"/>
  <c r="BA34" i="34"/>
  <c r="AS34" i="34"/>
  <c r="AL34" i="34"/>
  <c r="AF34" i="34"/>
  <c r="X34" i="34"/>
  <c r="Q34" i="34"/>
  <c r="J34" i="34"/>
  <c r="AP34" i="34"/>
  <c r="U34" i="34"/>
  <c r="BB34" i="34"/>
  <c r="AN34" i="34"/>
  <c r="Z34" i="34"/>
  <c r="L34" i="34"/>
  <c r="AX34" i="34"/>
  <c r="AR34" i="34"/>
  <c r="AK34" i="34"/>
  <c r="AC34" i="34"/>
  <c r="V34" i="34"/>
  <c r="P34" i="34"/>
  <c r="AW34" i="34"/>
  <c r="AH34" i="34"/>
  <c r="AB34" i="34"/>
  <c r="M34" i="34"/>
  <c r="AV34" i="34"/>
  <c r="AG34" i="34"/>
  <c r="R34" i="34"/>
  <c r="X28" i="34"/>
  <c r="X29" i="34"/>
  <c r="BB52" i="34"/>
  <c r="AX52" i="34"/>
  <c r="AT52" i="34"/>
  <c r="AP52" i="34"/>
  <c r="AL52" i="34"/>
  <c r="AH52" i="34"/>
  <c r="AD52" i="34"/>
  <c r="BA52" i="34"/>
  <c r="AV52" i="34"/>
  <c r="AQ52" i="34"/>
  <c r="AK52" i="34"/>
  <c r="AF52" i="34"/>
  <c r="AZ52" i="34"/>
  <c r="AU52" i="34"/>
  <c r="AO52" i="34"/>
  <c r="AJ52" i="34"/>
  <c r="AE52" i="34"/>
  <c r="AW52" i="34"/>
  <c r="AM52" i="34"/>
  <c r="AB52" i="34"/>
  <c r="BD52" i="34"/>
  <c r="AS52" i="34"/>
  <c r="AI52" i="34"/>
  <c r="BC52" i="34"/>
  <c r="AG52" i="34"/>
  <c r="AR52" i="34"/>
  <c r="AN52" i="34"/>
  <c r="AY52" i="34"/>
  <c r="AC52" i="34"/>
  <c r="BA42" i="34"/>
  <c r="AW42" i="34"/>
  <c r="AS42" i="34"/>
  <c r="AO42" i="34"/>
  <c r="AK42" i="34"/>
  <c r="AG42" i="34"/>
  <c r="AC42" i="34"/>
  <c r="Y42" i="34"/>
  <c r="U42" i="34"/>
  <c r="AZ42" i="34"/>
  <c r="AU42" i="34"/>
  <c r="AP42" i="34"/>
  <c r="AJ42" i="34"/>
  <c r="AE42" i="34"/>
  <c r="Z42" i="34"/>
  <c r="T42" i="34"/>
  <c r="AY42" i="34"/>
  <c r="AR42" i="34"/>
  <c r="AL42" i="34"/>
  <c r="AD42" i="34"/>
  <c r="W42" i="34"/>
  <c r="BD42" i="34"/>
  <c r="AX42" i="34"/>
  <c r="AQ42" i="34"/>
  <c r="AI42" i="34"/>
  <c r="AB42" i="34"/>
  <c r="V42" i="34"/>
  <c r="BC42" i="34"/>
  <c r="AN42" i="34"/>
  <c r="AA42" i="34"/>
  <c r="AV42" i="34"/>
  <c r="S42" i="34"/>
  <c r="AF42" i="34"/>
  <c r="BB42" i="34"/>
  <c r="AM42" i="34"/>
  <c r="X42" i="34"/>
  <c r="AH42" i="34"/>
  <c r="AT42" i="34"/>
  <c r="R42" i="34"/>
  <c r="AY33" i="34"/>
  <c r="AU33" i="34"/>
  <c r="AQ33" i="34"/>
  <c r="AM33" i="34"/>
  <c r="AI33" i="34"/>
  <c r="AE33" i="34"/>
  <c r="AA33" i="34"/>
  <c r="W33" i="34"/>
  <c r="S33" i="34"/>
  <c r="O33" i="34"/>
  <c r="K33" i="34"/>
  <c r="BA33" i="34"/>
  <c r="AV33" i="34"/>
  <c r="AP33" i="34"/>
  <c r="AK33" i="34"/>
  <c r="AF33" i="34"/>
  <c r="Z33" i="34"/>
  <c r="U33" i="34"/>
  <c r="P33" i="34"/>
  <c r="J33" i="34"/>
  <c r="AT33" i="34"/>
  <c r="AN33" i="34"/>
  <c r="AG33" i="34"/>
  <c r="Y33" i="34"/>
  <c r="R33" i="34"/>
  <c r="L33" i="34"/>
  <c r="AX33" i="34"/>
  <c r="AC33" i="34"/>
  <c r="N33" i="34"/>
  <c r="AH33" i="34"/>
  <c r="T33" i="34"/>
  <c r="AZ33" i="34"/>
  <c r="AS33" i="34"/>
  <c r="AL33" i="34"/>
  <c r="AD33" i="34"/>
  <c r="X33" i="34"/>
  <c r="Q33" i="34"/>
  <c r="I33" i="34"/>
  <c r="AR33" i="34"/>
  <c r="AJ33" i="34"/>
  <c r="V33" i="34"/>
  <c r="AW33" i="34"/>
  <c r="AO33" i="34"/>
  <c r="AB33" i="34"/>
  <c r="M33" i="34"/>
  <c r="Y29" i="34"/>
  <c r="AH29" i="34"/>
  <c r="BC43" i="34"/>
  <c r="AY43" i="34"/>
  <c r="AU43" i="34"/>
  <c r="AQ43" i="34"/>
  <c r="AM43" i="34"/>
  <c r="AI43" i="34"/>
  <c r="AE43" i="34"/>
  <c r="AA43" i="34"/>
  <c r="W43" i="34"/>
  <c r="S43" i="34"/>
  <c r="AZ43" i="34"/>
  <c r="AT43" i="34"/>
  <c r="AO43" i="34"/>
  <c r="AJ43" i="34"/>
  <c r="AD43" i="34"/>
  <c r="Y43" i="34"/>
  <c r="T43" i="34"/>
  <c r="BD43" i="34"/>
  <c r="AW43" i="34"/>
  <c r="AP43" i="34"/>
  <c r="AH43" i="34"/>
  <c r="AB43" i="34"/>
  <c r="U43" i="34"/>
  <c r="BB43" i="34"/>
  <c r="AV43" i="34"/>
  <c r="AN43" i="34"/>
  <c r="AG43" i="34"/>
  <c r="Z43" i="34"/>
  <c r="AS43" i="34"/>
  <c r="AF43" i="34"/>
  <c r="BA43" i="34"/>
  <c r="AX43" i="34"/>
  <c r="V43" i="34"/>
  <c r="AR43" i="34"/>
  <c r="AC43" i="34"/>
  <c r="AL43" i="34"/>
  <c r="X43" i="34"/>
  <c r="AK43" i="34"/>
  <c r="BC35" i="34"/>
  <c r="AY35" i="34"/>
  <c r="AU35" i="34"/>
  <c r="AQ35" i="34"/>
  <c r="AM35" i="34"/>
  <c r="AI35" i="34"/>
  <c r="AE35" i="34"/>
  <c r="AA35" i="34"/>
  <c r="W35" i="34"/>
  <c r="S35" i="34"/>
  <c r="O35" i="34"/>
  <c r="K35" i="34"/>
  <c r="AZ35" i="34"/>
  <c r="AT35" i="34"/>
  <c r="AO35" i="34"/>
  <c r="AJ35" i="34"/>
  <c r="AD35" i="34"/>
  <c r="Y35" i="34"/>
  <c r="T35" i="34"/>
  <c r="N35" i="34"/>
  <c r="AX35" i="34"/>
  <c r="AS35" i="34"/>
  <c r="AN35" i="34"/>
  <c r="AH35" i="34"/>
  <c r="AC35" i="34"/>
  <c r="X35" i="34"/>
  <c r="R35" i="34"/>
  <c r="M35" i="34"/>
  <c r="AW35" i="34"/>
  <c r="AL35" i="34"/>
  <c r="AB35" i="34"/>
  <c r="Q35" i="34"/>
  <c r="BB35" i="34"/>
  <c r="AG35" i="34"/>
  <c r="L35" i="34"/>
  <c r="BA35" i="34"/>
  <c r="AF35" i="34"/>
  <c r="AV35" i="34"/>
  <c r="AK35" i="34"/>
  <c r="Z35" i="34"/>
  <c r="P35" i="34"/>
  <c r="AR35" i="34"/>
  <c r="V35" i="34"/>
  <c r="AP35" i="34"/>
  <c r="U35" i="34"/>
  <c r="AM29" i="34"/>
  <c r="AJ28" i="34"/>
  <c r="AJ29" i="34"/>
  <c r="BB45" i="34"/>
  <c r="AX45" i="34"/>
  <c r="AT45" i="34"/>
  <c r="AP45" i="34"/>
  <c r="AL45" i="34"/>
  <c r="AH45" i="34"/>
  <c r="AD45" i="34"/>
  <c r="Z45" i="34"/>
  <c r="V45" i="34"/>
  <c r="BA45" i="34"/>
  <c r="AV45" i="34"/>
  <c r="AQ45" i="34"/>
  <c r="AK45" i="34"/>
  <c r="AF45" i="34"/>
  <c r="AA45" i="34"/>
  <c r="U45" i="34"/>
  <c r="BC45" i="34"/>
  <c r="AU45" i="34"/>
  <c r="AN45" i="34"/>
  <c r="AG45" i="34"/>
  <c r="Y45" i="34"/>
  <c r="AZ45" i="34"/>
  <c r="AS45" i="34"/>
  <c r="AM45" i="34"/>
  <c r="AE45" i="34"/>
  <c r="X45" i="34"/>
  <c r="AR45" i="34"/>
  <c r="AC45" i="34"/>
  <c r="AJ45" i="34"/>
  <c r="AI45" i="34"/>
  <c r="BD45" i="34"/>
  <c r="AO45" i="34"/>
  <c r="AB45" i="34"/>
  <c r="AY45" i="34"/>
  <c r="W45" i="34"/>
  <c r="AW45" i="34"/>
  <c r="AU29" i="34"/>
  <c r="AA29" i="34"/>
  <c r="K28" i="34"/>
  <c r="BD38" i="34"/>
  <c r="AZ38" i="34"/>
  <c r="AV38" i="34"/>
  <c r="AR38" i="34"/>
  <c r="AN38" i="34"/>
  <c r="AJ38" i="34"/>
  <c r="AF38" i="34"/>
  <c r="AB38" i="34"/>
  <c r="X38" i="34"/>
  <c r="T38" i="34"/>
  <c r="P38" i="34"/>
  <c r="BB38" i="34"/>
  <c r="AW38" i="34"/>
  <c r="AQ38" i="34"/>
  <c r="AL38" i="34"/>
  <c r="AG38" i="34"/>
  <c r="AA38" i="34"/>
  <c r="V38" i="34"/>
  <c r="Q38" i="34"/>
  <c r="BA38" i="34"/>
  <c r="AU38" i="34"/>
  <c r="AP38" i="34"/>
  <c r="AK38" i="34"/>
  <c r="AE38" i="34"/>
  <c r="Z38" i="34"/>
  <c r="U38" i="34"/>
  <c r="O38" i="34"/>
  <c r="AT38" i="34"/>
  <c r="AI38" i="34"/>
  <c r="Y38" i="34"/>
  <c r="N38" i="34"/>
  <c r="AO38" i="34"/>
  <c r="S38" i="34"/>
  <c r="AX38" i="34"/>
  <c r="R38" i="34"/>
  <c r="BC38" i="34"/>
  <c r="AS38" i="34"/>
  <c r="AH38" i="34"/>
  <c r="W38" i="34"/>
  <c r="AY38" i="34"/>
  <c r="AD38" i="34"/>
  <c r="AM38" i="34"/>
  <c r="AC38" i="34"/>
  <c r="BA55" i="34"/>
  <c r="AW55" i="34"/>
  <c r="AS55" i="34"/>
  <c r="AO55" i="34"/>
  <c r="AK55" i="34"/>
  <c r="AG55" i="34"/>
  <c r="AZ55" i="34"/>
  <c r="AU55" i="34"/>
  <c r="AP55" i="34"/>
  <c r="AJ55" i="34"/>
  <c r="AE55" i="34"/>
  <c r="BD55" i="34"/>
  <c r="AY55" i="34"/>
  <c r="AT55" i="34"/>
  <c r="AN55" i="34"/>
  <c r="AI55" i="34"/>
  <c r="BB55" i="34"/>
  <c r="AQ55" i="34"/>
  <c r="AF55" i="34"/>
  <c r="AX55" i="34"/>
  <c r="AM55" i="34"/>
  <c r="AL55" i="34"/>
  <c r="AR55" i="34"/>
  <c r="BC55" i="34"/>
  <c r="AH55" i="34"/>
  <c r="AV55" i="34"/>
  <c r="BB39" i="34"/>
  <c r="AX39" i="34"/>
  <c r="AT39" i="34"/>
  <c r="AP39" i="34"/>
  <c r="AL39" i="34"/>
  <c r="AH39" i="34"/>
  <c r="AD39" i="34"/>
  <c r="Z39" i="34"/>
  <c r="V39" i="34"/>
  <c r="R39" i="34"/>
  <c r="BC39" i="34"/>
  <c r="AW39" i="34"/>
  <c r="AR39" i="34"/>
  <c r="AM39" i="34"/>
  <c r="AG39" i="34"/>
  <c r="AB39" i="34"/>
  <c r="W39" i="34"/>
  <c r="Q39" i="34"/>
  <c r="BA39" i="34"/>
  <c r="AV39" i="34"/>
  <c r="AQ39" i="34"/>
  <c r="AK39" i="34"/>
  <c r="AF39" i="34"/>
  <c r="AA39" i="34"/>
  <c r="U39" i="34"/>
  <c r="P39" i="34"/>
  <c r="AU39" i="34"/>
  <c r="AJ39" i="34"/>
  <c r="Y39" i="34"/>
  <c r="O39" i="34"/>
  <c r="AZ39" i="34"/>
  <c r="T39" i="34"/>
  <c r="AY39" i="34"/>
  <c r="AC39" i="34"/>
  <c r="BD39" i="34"/>
  <c r="AS39" i="34"/>
  <c r="AI39" i="34"/>
  <c r="X39" i="34"/>
  <c r="AO39" i="34"/>
  <c r="AE39" i="34"/>
  <c r="AN39" i="34"/>
  <c r="S39" i="34"/>
  <c r="AR28" i="34"/>
  <c r="AR29" i="34" s="1"/>
  <c r="E28" i="34"/>
  <c r="BC51" i="34"/>
  <c r="AY51" i="34"/>
  <c r="AU51" i="34"/>
  <c r="AQ51" i="34"/>
  <c r="AM51" i="34"/>
  <c r="AI51" i="34"/>
  <c r="AE51" i="34"/>
  <c r="AA51" i="34"/>
  <c r="BD51" i="34"/>
  <c r="AX51" i="34"/>
  <c r="AS51" i="34"/>
  <c r="AN51" i="34"/>
  <c r="AH51" i="34"/>
  <c r="AC51" i="34"/>
  <c r="BB51" i="34"/>
  <c r="AW51" i="34"/>
  <c r="AR51" i="34"/>
  <c r="AL51" i="34"/>
  <c r="AG51" i="34"/>
  <c r="AB51" i="34"/>
  <c r="AT51" i="34"/>
  <c r="AJ51" i="34"/>
  <c r="BA51" i="34"/>
  <c r="AP51" i="34"/>
  <c r="AF51" i="34"/>
  <c r="AO51" i="34"/>
  <c r="AD51" i="34"/>
  <c r="AK51" i="34"/>
  <c r="AZ51" i="34"/>
  <c r="AV51" i="34"/>
  <c r="AN28" i="34"/>
  <c r="AN29" i="34"/>
  <c r="O28" i="34"/>
  <c r="O29" i="34" s="1"/>
  <c r="AO29" i="34"/>
  <c r="AP29" i="34"/>
  <c r="Z29" i="34"/>
  <c r="I29" i="34"/>
  <c r="AV28" i="34"/>
  <c r="AV29" i="34"/>
  <c r="AF28" i="34"/>
  <c r="AF29" i="34" s="1"/>
  <c r="BD48" i="34"/>
  <c r="AZ48" i="34"/>
  <c r="AV48" i="34"/>
  <c r="AR48" i="34"/>
  <c r="AN48" i="34"/>
  <c r="AJ48" i="34"/>
  <c r="AF48" i="34"/>
  <c r="AB48" i="34"/>
  <c r="X48" i="34"/>
  <c r="BA48" i="34"/>
  <c r="AU48" i="34"/>
  <c r="AP48" i="34"/>
  <c r="AK48" i="34"/>
  <c r="AE48" i="34"/>
  <c r="Z48" i="34"/>
  <c r="AY48" i="34"/>
  <c r="AS48" i="34"/>
  <c r="AL48" i="34"/>
  <c r="AD48" i="34"/>
  <c r="AX48" i="34"/>
  <c r="AQ48" i="34"/>
  <c r="AI48" i="34"/>
  <c r="AC48" i="34"/>
  <c r="BC48" i="34"/>
  <c r="AO48" i="34"/>
  <c r="AA48" i="34"/>
  <c r="AH48" i="34"/>
  <c r="AG48" i="34"/>
  <c r="BB48" i="34"/>
  <c r="AM48" i="34"/>
  <c r="Y48" i="34"/>
  <c r="AW48" i="34"/>
  <c r="AT48" i="34"/>
  <c r="BD56" i="34"/>
  <c r="AZ56" i="34"/>
  <c r="AV56" i="34"/>
  <c r="AR56" i="34"/>
  <c r="AN56" i="34"/>
  <c r="AJ56" i="34"/>
  <c r="AF56" i="34"/>
  <c r="BB56" i="34"/>
  <c r="AW56" i="34"/>
  <c r="AQ56" i="34"/>
  <c r="AL56" i="34"/>
  <c r="AG56" i="34"/>
  <c r="BA56" i="34"/>
  <c r="AU56" i="34"/>
  <c r="AP56" i="34"/>
  <c r="AK56" i="34"/>
  <c r="AX56" i="34"/>
  <c r="AM56" i="34"/>
  <c r="AT56" i="34"/>
  <c r="AI56" i="34"/>
  <c r="BC56" i="34"/>
  <c r="AH56" i="34"/>
  <c r="AS56" i="34"/>
  <c r="AY56" i="34"/>
  <c r="AO56" i="34"/>
  <c r="BB44" i="34"/>
  <c r="AX44" i="34"/>
  <c r="AT44" i="34"/>
  <c r="AP44" i="34"/>
  <c r="AL44" i="34"/>
  <c r="AH44" i="34"/>
  <c r="AD44" i="34"/>
  <c r="Z44" i="34"/>
  <c r="V44" i="34"/>
  <c r="AZ44" i="34"/>
  <c r="AU44" i="34"/>
  <c r="AO44" i="34"/>
  <c r="AJ44" i="34"/>
  <c r="AE44" i="34"/>
  <c r="Y44" i="34"/>
  <c r="T44" i="34"/>
  <c r="BC44" i="34"/>
  <c r="AV44" i="34"/>
  <c r="AN44" i="34"/>
  <c r="AG44" i="34"/>
  <c r="AA44" i="34"/>
  <c r="BA44" i="34"/>
  <c r="AS44" i="34"/>
  <c r="AM44" i="34"/>
  <c r="AF44" i="34"/>
  <c r="X44" i="34"/>
  <c r="AY44" i="34"/>
  <c r="AK44" i="34"/>
  <c r="W44" i="34"/>
  <c r="AR44" i="34"/>
  <c r="AQ44" i="34"/>
  <c r="AW44" i="34"/>
  <c r="AI44" i="34"/>
  <c r="U44" i="34"/>
  <c r="AC44" i="34"/>
  <c r="BD44" i="34"/>
  <c r="AB44" i="34"/>
  <c r="G28" i="34"/>
  <c r="G29" i="34" s="1"/>
  <c r="BD58" i="34"/>
  <c r="AZ58" i="34"/>
  <c r="AV58" i="34"/>
  <c r="AR58" i="34"/>
  <c r="AN58" i="34"/>
  <c r="BB58" i="34"/>
  <c r="AX58" i="34"/>
  <c r="AT58" i="34"/>
  <c r="AP58" i="34"/>
  <c r="AL58" i="34"/>
  <c r="AH58" i="34"/>
  <c r="BC58" i="34"/>
  <c r="AU58" i="34"/>
  <c r="AM58" i="34"/>
  <c r="BA58" i="34"/>
  <c r="AQ58" i="34"/>
  <c r="AI58" i="34"/>
  <c r="AY58" i="34"/>
  <c r="AO58" i="34"/>
  <c r="AJ58" i="34"/>
  <c r="AW58" i="34"/>
  <c r="AS58" i="34"/>
  <c r="AK58" i="34"/>
  <c r="M29" i="34"/>
  <c r="BD41" i="34"/>
  <c r="AZ41" i="34"/>
  <c r="BB41" i="34"/>
  <c r="AW41" i="34"/>
  <c r="AS41" i="34"/>
  <c r="AO41" i="34"/>
  <c r="AK41" i="34"/>
  <c r="AG41" i="34"/>
  <c r="AC41" i="34"/>
  <c r="Y41" i="34"/>
  <c r="U41" i="34"/>
  <c r="Q41" i="34"/>
  <c r="BC41" i="34"/>
  <c r="AV41" i="34"/>
  <c r="AQ41" i="34"/>
  <c r="AL41" i="34"/>
  <c r="AF41" i="34"/>
  <c r="AA41" i="34"/>
  <c r="V41" i="34"/>
  <c r="BA41" i="34"/>
  <c r="AU41" i="34"/>
  <c r="AP41" i="34"/>
  <c r="AJ41" i="34"/>
  <c r="AE41" i="34"/>
  <c r="Z41" i="34"/>
  <c r="T41" i="34"/>
  <c r="AY41" i="34"/>
  <c r="AN41" i="34"/>
  <c r="AD41" i="34"/>
  <c r="S41" i="34"/>
  <c r="AI41" i="34"/>
  <c r="AR41" i="34"/>
  <c r="AX41" i="34"/>
  <c r="AM41" i="34"/>
  <c r="AB41" i="34"/>
  <c r="R41" i="34"/>
  <c r="AT41" i="34"/>
  <c r="X41" i="34"/>
  <c r="AH41" i="34"/>
  <c r="W41" i="34"/>
  <c r="AS29" i="34"/>
  <c r="BC54" i="34"/>
  <c r="AY54" i="34"/>
  <c r="AU54" i="34"/>
  <c r="AQ54" i="34"/>
  <c r="AM54" i="34"/>
  <c r="AI54" i="34"/>
  <c r="AE54" i="34"/>
  <c r="AZ54" i="34"/>
  <c r="AT54" i="34"/>
  <c r="AO54" i="34"/>
  <c r="AJ54" i="34"/>
  <c r="AD54" i="34"/>
  <c r="BD54" i="34"/>
  <c r="AX54" i="34"/>
  <c r="AS54" i="34"/>
  <c r="AN54" i="34"/>
  <c r="AH54" i="34"/>
  <c r="AV54" i="34"/>
  <c r="AK54" i="34"/>
  <c r="BB54" i="34"/>
  <c r="AR54" i="34"/>
  <c r="AG54" i="34"/>
  <c r="AP54" i="34"/>
  <c r="BA54" i="34"/>
  <c r="AL54" i="34"/>
  <c r="AF54" i="34"/>
  <c r="AW54" i="34"/>
  <c r="AT29" i="34"/>
  <c r="AD29" i="34"/>
  <c r="BA47" i="34"/>
  <c r="AW47" i="34"/>
  <c r="AS47" i="34"/>
  <c r="AO47" i="34"/>
  <c r="AK47" i="34"/>
  <c r="AG47" i="34"/>
  <c r="AC47" i="34"/>
  <c r="Y47" i="34"/>
  <c r="BB47" i="34"/>
  <c r="AV47" i="34"/>
  <c r="AQ47" i="34"/>
  <c r="AL47" i="34"/>
  <c r="AF47" i="34"/>
  <c r="AA47" i="34"/>
  <c r="BD47" i="34"/>
  <c r="AX47" i="34"/>
  <c r="AP47" i="34"/>
  <c r="AI47" i="34"/>
  <c r="AB47" i="34"/>
  <c r="BC47" i="34"/>
  <c r="AU47" i="34"/>
  <c r="AN47" i="34"/>
  <c r="AH47" i="34"/>
  <c r="Z47" i="34"/>
  <c r="AT47" i="34"/>
  <c r="AE47" i="34"/>
  <c r="X47" i="34"/>
  <c r="W47" i="34"/>
  <c r="AR47" i="34"/>
  <c r="AD47" i="34"/>
  <c r="AZ47" i="34"/>
  <c r="AM47" i="34"/>
  <c r="AY47" i="34"/>
  <c r="AJ47" i="34"/>
  <c r="N29" i="34"/>
  <c r="AY31" i="34"/>
  <c r="AU31" i="34"/>
  <c r="AQ31" i="34"/>
  <c r="AM31" i="34"/>
  <c r="AI31" i="34"/>
  <c r="AE31" i="34"/>
  <c r="AA31" i="34"/>
  <c r="W31" i="34"/>
  <c r="S31" i="34"/>
  <c r="O31" i="34"/>
  <c r="K31" i="34"/>
  <c r="G31" i="34"/>
  <c r="AX31" i="34"/>
  <c r="AS31" i="34"/>
  <c r="AN31" i="34"/>
  <c r="AH31" i="34"/>
  <c r="AC31" i="34"/>
  <c r="X31" i="34"/>
  <c r="R31" i="34"/>
  <c r="M31" i="34"/>
  <c r="H31" i="34"/>
  <c r="AW31" i="34"/>
  <c r="AP31" i="34"/>
  <c r="AJ31" i="34"/>
  <c r="AB31" i="34"/>
  <c r="U31" i="34"/>
  <c r="N31" i="34"/>
  <c r="AL31" i="34"/>
  <c r="Y31" i="34"/>
  <c r="AK31" i="34"/>
  <c r="V31" i="34"/>
  <c r="AV31" i="34"/>
  <c r="AO31" i="34"/>
  <c r="AG31" i="34"/>
  <c r="Z31" i="34"/>
  <c r="T31" i="34"/>
  <c r="L31" i="34"/>
  <c r="AT31" i="34"/>
  <c r="AF31" i="34"/>
  <c r="Q31" i="34"/>
  <c r="J31" i="34"/>
  <c r="AR31" i="34"/>
  <c r="AD31" i="34"/>
  <c r="P31" i="34"/>
  <c r="I31" i="34"/>
  <c r="BC46" i="34"/>
  <c r="AY46" i="34"/>
  <c r="AU46" i="34"/>
  <c r="AQ46" i="34"/>
  <c r="AM46" i="34"/>
  <c r="AI46" i="34"/>
  <c r="AE46" i="34"/>
  <c r="AA46" i="34"/>
  <c r="W46" i="34"/>
  <c r="BD46" i="34"/>
  <c r="AX46" i="34"/>
  <c r="AS46" i="34"/>
  <c r="AN46" i="34"/>
  <c r="AH46" i="34"/>
  <c r="AC46" i="34"/>
  <c r="X46" i="34"/>
  <c r="BB46" i="34"/>
  <c r="AV46" i="34"/>
  <c r="AO46" i="34"/>
  <c r="AG46" i="34"/>
  <c r="Z46" i="34"/>
  <c r="BA46" i="34"/>
  <c r="AT46" i="34"/>
  <c r="AL46" i="34"/>
  <c r="AF46" i="34"/>
  <c r="Y46" i="34"/>
  <c r="AZ46" i="34"/>
  <c r="AK46" i="34"/>
  <c r="V46" i="34"/>
  <c r="AD46" i="34"/>
  <c r="AB46" i="34"/>
  <c r="AW46" i="34"/>
  <c r="AJ46" i="34"/>
  <c r="AR46" i="34"/>
  <c r="AP46" i="34"/>
  <c r="BC37" i="34"/>
  <c r="AY37" i="34"/>
  <c r="AU37" i="34"/>
  <c r="AQ37" i="34"/>
  <c r="AM37" i="34"/>
  <c r="AI37" i="34"/>
  <c r="AE37" i="34"/>
  <c r="AA37" i="34"/>
  <c r="W37" i="34"/>
  <c r="S37" i="34"/>
  <c r="O37" i="34"/>
  <c r="BB37" i="34"/>
  <c r="AW37" i="34"/>
  <c r="AR37" i="34"/>
  <c r="AL37" i="34"/>
  <c r="AG37" i="34"/>
  <c r="AB37" i="34"/>
  <c r="V37" i="34"/>
  <c r="Q37" i="34"/>
  <c r="BA37" i="34"/>
  <c r="AV37" i="34"/>
  <c r="AP37" i="34"/>
  <c r="AK37" i="34"/>
  <c r="AF37" i="34"/>
  <c r="Z37" i="34"/>
  <c r="U37" i="34"/>
  <c r="P37" i="34"/>
  <c r="AT37" i="34"/>
  <c r="AJ37" i="34"/>
  <c r="Y37" i="34"/>
  <c r="N37" i="34"/>
  <c r="AO37" i="34"/>
  <c r="T37" i="34"/>
  <c r="AN37" i="34"/>
  <c r="R37" i="34"/>
  <c r="BD37" i="34"/>
  <c r="AS37" i="34"/>
  <c r="AH37" i="34"/>
  <c r="X37" i="34"/>
  <c r="M37" i="34"/>
  <c r="AZ37" i="34"/>
  <c r="AD37" i="34"/>
  <c r="AX37" i="34"/>
  <c r="AC37" i="34"/>
  <c r="AW29" i="33"/>
  <c r="BC42" i="33"/>
  <c r="AY42" i="33"/>
  <c r="AU42" i="33"/>
  <c r="AQ42" i="33"/>
  <c r="AM42" i="33"/>
  <c r="AI42" i="33"/>
  <c r="AE42" i="33"/>
  <c r="AA42" i="33"/>
  <c r="W42" i="33"/>
  <c r="S42" i="33"/>
  <c r="BA42" i="33"/>
  <c r="AV42" i="33"/>
  <c r="AP42" i="33"/>
  <c r="AK42" i="33"/>
  <c r="AF42" i="33"/>
  <c r="Z42" i="33"/>
  <c r="U42" i="33"/>
  <c r="AX42" i="33"/>
  <c r="AR42" i="33"/>
  <c r="AJ42" i="33"/>
  <c r="AC42" i="33"/>
  <c r="V42" i="33"/>
  <c r="BB42" i="33"/>
  <c r="AT42" i="33"/>
  <c r="AN42" i="33"/>
  <c r="AG42" i="33"/>
  <c r="Y42" i="33"/>
  <c r="R42" i="33"/>
  <c r="AZ42" i="33"/>
  <c r="AS42" i="33"/>
  <c r="AL42" i="33"/>
  <c r="AD42" i="33"/>
  <c r="X42" i="33"/>
  <c r="AW42" i="33"/>
  <c r="T42" i="33"/>
  <c r="AH42" i="33"/>
  <c r="BD42" i="33"/>
  <c r="AB42" i="33"/>
  <c r="AO42" i="33"/>
  <c r="BA52" i="33"/>
  <c r="AW52" i="33"/>
  <c r="AS52" i="33"/>
  <c r="AO52" i="33"/>
  <c r="AK52" i="33"/>
  <c r="AG52" i="33"/>
  <c r="AC52" i="33"/>
  <c r="BC52" i="33"/>
  <c r="AX52" i="33"/>
  <c r="AR52" i="33"/>
  <c r="AM52" i="33"/>
  <c r="AH52" i="33"/>
  <c r="AB52" i="33"/>
  <c r="BB52" i="33"/>
  <c r="AU52" i="33"/>
  <c r="AN52" i="33"/>
  <c r="AF52" i="33"/>
  <c r="BD52" i="33"/>
  <c r="AV52" i="33"/>
  <c r="AP52" i="33"/>
  <c r="AI52" i="33"/>
  <c r="AY52" i="33"/>
  <c r="AJ52" i="33"/>
  <c r="AQ52" i="33"/>
  <c r="AD52" i="33"/>
  <c r="AZ52" i="33"/>
  <c r="AL52" i="33"/>
  <c r="AT52" i="33"/>
  <c r="AE52" i="33"/>
  <c r="BD50" i="33"/>
  <c r="AZ50" i="33"/>
  <c r="AV50" i="33"/>
  <c r="AR50" i="33"/>
  <c r="AN50" i="33"/>
  <c r="AJ50" i="33"/>
  <c r="AF50" i="33"/>
  <c r="AB50" i="33"/>
  <c r="BC50" i="33"/>
  <c r="AX50" i="33"/>
  <c r="AS50" i="33"/>
  <c r="AM50" i="33"/>
  <c r="AH50" i="33"/>
  <c r="AC50" i="33"/>
  <c r="AW50" i="33"/>
  <c r="AP50" i="33"/>
  <c r="AI50" i="33"/>
  <c r="AA50" i="33"/>
  <c r="AY50" i="33"/>
  <c r="AQ50" i="33"/>
  <c r="AK50" i="33"/>
  <c r="AD50" i="33"/>
  <c r="BA50" i="33"/>
  <c r="AL50" i="33"/>
  <c r="AT50" i="33"/>
  <c r="AE50" i="33"/>
  <c r="BB50" i="33"/>
  <c r="AO50" i="33"/>
  <c r="Z50" i="33"/>
  <c r="AU50" i="33"/>
  <c r="AG50" i="33"/>
  <c r="BC59" i="33"/>
  <c r="AY59" i="33"/>
  <c r="AU59" i="33"/>
  <c r="AQ59" i="33"/>
  <c r="AM59" i="33"/>
  <c r="AI59" i="33"/>
  <c r="BD59" i="33"/>
  <c r="AX59" i="33"/>
  <c r="AS59" i="33"/>
  <c r="AN59" i="33"/>
  <c r="AW59" i="33"/>
  <c r="AP59" i="33"/>
  <c r="AJ59" i="33"/>
  <c r="BB59" i="33"/>
  <c r="AT59" i="33"/>
  <c r="AK59" i="33"/>
  <c r="AV59" i="33"/>
  <c r="AL59" i="33"/>
  <c r="AZ59" i="33"/>
  <c r="AO59" i="33"/>
  <c r="BA59" i="33"/>
  <c r="AR59" i="33"/>
  <c r="BC39" i="33"/>
  <c r="AY39" i="33"/>
  <c r="AU39" i="33"/>
  <c r="AQ39" i="33"/>
  <c r="AM39" i="33"/>
  <c r="AI39" i="33"/>
  <c r="AE39" i="33"/>
  <c r="AA39" i="33"/>
  <c r="W39" i="33"/>
  <c r="BD39" i="33"/>
  <c r="AX39" i="33"/>
  <c r="AS39" i="33"/>
  <c r="AN39" i="33"/>
  <c r="AH39" i="33"/>
  <c r="AC39" i="33"/>
  <c r="X39" i="33"/>
  <c r="S39" i="33"/>
  <c r="O39" i="33"/>
  <c r="AW39" i="33"/>
  <c r="AP39" i="33"/>
  <c r="AJ39" i="33"/>
  <c r="AB39" i="33"/>
  <c r="U39" i="33"/>
  <c r="P39" i="33"/>
  <c r="BA39" i="33"/>
  <c r="AT39" i="33"/>
  <c r="AL39" i="33"/>
  <c r="AF39" i="33"/>
  <c r="Y39" i="33"/>
  <c r="R39" i="33"/>
  <c r="AZ39" i="33"/>
  <c r="AR39" i="33"/>
  <c r="AK39" i="33"/>
  <c r="AD39" i="33"/>
  <c r="V39" i="33"/>
  <c r="Q39" i="33"/>
  <c r="BB39" i="33"/>
  <c r="Z39" i="33"/>
  <c r="T39" i="33"/>
  <c r="AO39" i="33"/>
  <c r="AG39" i="33"/>
  <c r="AV39" i="33"/>
  <c r="BA38" i="33"/>
  <c r="AW38" i="33"/>
  <c r="AS38" i="33"/>
  <c r="AO38" i="33"/>
  <c r="AK38" i="33"/>
  <c r="AG38" i="33"/>
  <c r="AC38" i="33"/>
  <c r="Y38" i="33"/>
  <c r="U38" i="33"/>
  <c r="Q38" i="33"/>
  <c r="AZ38" i="33"/>
  <c r="AU38" i="33"/>
  <c r="AP38" i="33"/>
  <c r="AJ38" i="33"/>
  <c r="AE38" i="33"/>
  <c r="Z38" i="33"/>
  <c r="T38" i="33"/>
  <c r="O38" i="33"/>
  <c r="BC38" i="33"/>
  <c r="AX38" i="33"/>
  <c r="AR38" i="33"/>
  <c r="AM38" i="33"/>
  <c r="AH38" i="33"/>
  <c r="AB38" i="33"/>
  <c r="W38" i="33"/>
  <c r="R38" i="33"/>
  <c r="BB38" i="33"/>
  <c r="AV38" i="33"/>
  <c r="AQ38" i="33"/>
  <c r="AL38" i="33"/>
  <c r="AF38" i="33"/>
  <c r="AA38" i="33"/>
  <c r="V38" i="33"/>
  <c r="P38" i="33"/>
  <c r="AT38" i="33"/>
  <c r="X38" i="33"/>
  <c r="S38" i="33"/>
  <c r="BD38" i="33"/>
  <c r="AI38" i="33"/>
  <c r="N38" i="33"/>
  <c r="AY38" i="33"/>
  <c r="AD38" i="33"/>
  <c r="AN38" i="33"/>
  <c r="BD47" i="33"/>
  <c r="AZ47" i="33"/>
  <c r="AV47" i="33"/>
  <c r="AR47" i="33"/>
  <c r="AN47" i="33"/>
  <c r="AJ47" i="33"/>
  <c r="AF47" i="33"/>
  <c r="AB47" i="33"/>
  <c r="X47" i="33"/>
  <c r="BC47" i="33"/>
  <c r="AX47" i="33"/>
  <c r="AS47" i="33"/>
  <c r="AM47" i="33"/>
  <c r="AH47" i="33"/>
  <c r="AC47" i="33"/>
  <c r="W47" i="33"/>
  <c r="BA47" i="33"/>
  <c r="AT47" i="33"/>
  <c r="AL47" i="33"/>
  <c r="AE47" i="33"/>
  <c r="Y47" i="33"/>
  <c r="BB47" i="33"/>
  <c r="AU47" i="33"/>
  <c r="AO47" i="33"/>
  <c r="AG47" i="33"/>
  <c r="Z47" i="33"/>
  <c r="AW47" i="33"/>
  <c r="AI47" i="33"/>
  <c r="AP47" i="33"/>
  <c r="AA47" i="33"/>
  <c r="AY47" i="33"/>
  <c r="AK47" i="33"/>
  <c r="AD47" i="33"/>
  <c r="AQ47" i="33"/>
  <c r="AR28" i="33"/>
  <c r="AZ35" i="33"/>
  <c r="AV35" i="33"/>
  <c r="AR35" i="33"/>
  <c r="AN35" i="33"/>
  <c r="AJ35" i="33"/>
  <c r="AF35" i="33"/>
  <c r="AB35" i="33"/>
  <c r="X35" i="33"/>
  <c r="T35" i="33"/>
  <c r="P35" i="33"/>
  <c r="L35" i="33"/>
  <c r="BC35" i="33"/>
  <c r="AX35" i="33"/>
  <c r="AS35" i="33"/>
  <c r="AM35" i="33"/>
  <c r="AH35" i="33"/>
  <c r="AC35" i="33"/>
  <c r="W35" i="33"/>
  <c r="R35" i="33"/>
  <c r="M35" i="33"/>
  <c r="BA35" i="33"/>
  <c r="AU35" i="33"/>
  <c r="AP35" i="33"/>
  <c r="AK35" i="33"/>
  <c r="AE35" i="33"/>
  <c r="Z35" i="33"/>
  <c r="U35" i="33"/>
  <c r="O35" i="33"/>
  <c r="AY35" i="33"/>
  <c r="AT35" i="33"/>
  <c r="AO35" i="33"/>
  <c r="AI35" i="33"/>
  <c r="AD35" i="33"/>
  <c r="Y35" i="33"/>
  <c r="S35" i="33"/>
  <c r="N35" i="33"/>
  <c r="AW35" i="33"/>
  <c r="AA35" i="33"/>
  <c r="V35" i="33"/>
  <c r="AL35" i="33"/>
  <c r="Q35" i="33"/>
  <c r="BB35" i="33"/>
  <c r="AG35" i="33"/>
  <c r="K35" i="33"/>
  <c r="AQ35" i="33"/>
  <c r="BC48" i="33"/>
  <c r="AY48" i="33"/>
  <c r="AU48" i="33"/>
  <c r="AQ48" i="33"/>
  <c r="AM48" i="33"/>
  <c r="AI48" i="33"/>
  <c r="AE48" i="33"/>
  <c r="AA48" i="33"/>
  <c r="BB48" i="33"/>
  <c r="AW48" i="33"/>
  <c r="AR48" i="33"/>
  <c r="AL48" i="33"/>
  <c r="AG48" i="33"/>
  <c r="AB48" i="33"/>
  <c r="BD48" i="33"/>
  <c r="AV48" i="33"/>
  <c r="AO48" i="33"/>
  <c r="AH48" i="33"/>
  <c r="Z48" i="33"/>
  <c r="AX48" i="33"/>
  <c r="AP48" i="33"/>
  <c r="AJ48" i="33"/>
  <c r="AC48" i="33"/>
  <c r="AS48" i="33"/>
  <c r="AD48" i="33"/>
  <c r="AZ48" i="33"/>
  <c r="AK48" i="33"/>
  <c r="X48" i="33"/>
  <c r="AT48" i="33"/>
  <c r="AF48" i="33"/>
  <c r="BA48" i="33"/>
  <c r="AN48" i="33"/>
  <c r="Y48" i="33"/>
  <c r="AL29" i="33"/>
  <c r="BD55" i="33"/>
  <c r="AZ55" i="33"/>
  <c r="AV55" i="33"/>
  <c r="AR55" i="33"/>
  <c r="AN55" i="33"/>
  <c r="AJ55" i="33"/>
  <c r="AF55" i="33"/>
  <c r="BB55" i="33"/>
  <c r="AW55" i="33"/>
  <c r="AQ55" i="33"/>
  <c r="AL55" i="33"/>
  <c r="AG55" i="33"/>
  <c r="AY55" i="33"/>
  <c r="AS55" i="33"/>
  <c r="AK55" i="33"/>
  <c r="BA55" i="33"/>
  <c r="AT55" i="33"/>
  <c r="AM55" i="33"/>
  <c r="AE55" i="33"/>
  <c r="BC55" i="33"/>
  <c r="AO55" i="33"/>
  <c r="AU55" i="33"/>
  <c r="AH55" i="33"/>
  <c r="AP55" i="33"/>
  <c r="AX55" i="33"/>
  <c r="AI55" i="33"/>
  <c r="V29" i="33"/>
  <c r="Q29" i="33"/>
  <c r="E28" i="33"/>
  <c r="E29" i="33" s="1"/>
  <c r="J29" i="33"/>
  <c r="BB40" i="33"/>
  <c r="AX40" i="33"/>
  <c r="AT40" i="33"/>
  <c r="AP40" i="33"/>
  <c r="AL40" i="33"/>
  <c r="AH40" i="33"/>
  <c r="AD40" i="33"/>
  <c r="Z40" i="33"/>
  <c r="V40" i="33"/>
  <c r="R40" i="33"/>
  <c r="AZ40" i="33"/>
  <c r="AU40" i="33"/>
  <c r="AO40" i="33"/>
  <c r="AJ40" i="33"/>
  <c r="AE40" i="33"/>
  <c r="Y40" i="33"/>
  <c r="T40" i="33"/>
  <c r="AY40" i="33"/>
  <c r="AR40" i="33"/>
  <c r="AK40" i="33"/>
  <c r="AC40" i="33"/>
  <c r="W40" i="33"/>
  <c r="P40" i="33"/>
  <c r="BC40" i="33"/>
  <c r="AV40" i="33"/>
  <c r="AN40" i="33"/>
  <c r="AG40" i="33"/>
  <c r="AA40" i="33"/>
  <c r="S40" i="33"/>
  <c r="BA40" i="33"/>
  <c r="AS40" i="33"/>
  <c r="AM40" i="33"/>
  <c r="AF40" i="33"/>
  <c r="X40" i="33"/>
  <c r="Q40" i="33"/>
  <c r="AQ40" i="33"/>
  <c r="AI40" i="33"/>
  <c r="BD40" i="33"/>
  <c r="AB40" i="33"/>
  <c r="AW40" i="33"/>
  <c r="U40" i="33"/>
  <c r="BC49" i="33"/>
  <c r="AY49" i="33"/>
  <c r="AU49" i="33"/>
  <c r="AQ49" i="33"/>
  <c r="AM49" i="33"/>
  <c r="AI49" i="33"/>
  <c r="AE49" i="33"/>
  <c r="AA49" i="33"/>
  <c r="BB49" i="33"/>
  <c r="AW49" i="33"/>
  <c r="AR49" i="33"/>
  <c r="AL49" i="33"/>
  <c r="AG49" i="33"/>
  <c r="AB49" i="33"/>
  <c r="AZ49" i="33"/>
  <c r="AS49" i="33"/>
  <c r="AK49" i="33"/>
  <c r="AD49" i="33"/>
  <c r="BA49" i="33"/>
  <c r="AT49" i="33"/>
  <c r="AN49" i="33"/>
  <c r="AF49" i="33"/>
  <c r="Y49" i="33"/>
  <c r="BD49" i="33"/>
  <c r="AO49" i="33"/>
  <c r="Z49" i="33"/>
  <c r="AV49" i="33"/>
  <c r="AH49" i="33"/>
  <c r="AP49" i="33"/>
  <c r="AC49" i="33"/>
  <c r="AX49" i="33"/>
  <c r="AJ49" i="33"/>
  <c r="BB43" i="33"/>
  <c r="BA43" i="33"/>
  <c r="AW43" i="33"/>
  <c r="AS43" i="33"/>
  <c r="AO43" i="33"/>
  <c r="AK43" i="33"/>
  <c r="AG43" i="33"/>
  <c r="AC43" i="33"/>
  <c r="Y43" i="33"/>
  <c r="U43" i="33"/>
  <c r="AZ43" i="33"/>
  <c r="AU43" i="33"/>
  <c r="AP43" i="33"/>
  <c r="AJ43" i="33"/>
  <c r="AE43" i="33"/>
  <c r="Z43" i="33"/>
  <c r="T43" i="33"/>
  <c r="BD43" i="33"/>
  <c r="AV43" i="33"/>
  <c r="AN43" i="33"/>
  <c r="AH43" i="33"/>
  <c r="AA43" i="33"/>
  <c r="S43" i="33"/>
  <c r="AY43" i="33"/>
  <c r="AR43" i="33"/>
  <c r="AL43" i="33"/>
  <c r="AD43" i="33"/>
  <c r="W43" i="33"/>
  <c r="AX43" i="33"/>
  <c r="AQ43" i="33"/>
  <c r="AI43" i="33"/>
  <c r="AB43" i="33"/>
  <c r="V43" i="33"/>
  <c r="AM43" i="33"/>
  <c r="AF43" i="33"/>
  <c r="BC43" i="33"/>
  <c r="X43" i="33"/>
  <c r="AT43" i="33"/>
  <c r="BD36" i="33"/>
  <c r="AZ36" i="33"/>
  <c r="AV36" i="33"/>
  <c r="AR36" i="33"/>
  <c r="AN36" i="33"/>
  <c r="AJ36" i="33"/>
  <c r="AF36" i="33"/>
  <c r="AB36" i="33"/>
  <c r="X36" i="33"/>
  <c r="T36" i="33"/>
  <c r="P36" i="33"/>
  <c r="L36" i="33"/>
  <c r="BB36" i="33"/>
  <c r="AW36" i="33"/>
  <c r="AQ36" i="33"/>
  <c r="AL36" i="33"/>
  <c r="AG36" i="33"/>
  <c r="AA36" i="33"/>
  <c r="V36" i="33"/>
  <c r="Q36" i="33"/>
  <c r="AY36" i="33"/>
  <c r="AT36" i="33"/>
  <c r="AO36" i="33"/>
  <c r="AI36" i="33"/>
  <c r="AD36" i="33"/>
  <c r="Y36" i="33"/>
  <c r="S36" i="33"/>
  <c r="N36" i="33"/>
  <c r="BC36" i="33"/>
  <c r="AX36" i="33"/>
  <c r="AS36" i="33"/>
  <c r="AM36" i="33"/>
  <c r="AH36" i="33"/>
  <c r="AC36" i="33"/>
  <c r="W36" i="33"/>
  <c r="R36" i="33"/>
  <c r="M36" i="33"/>
  <c r="AU36" i="33"/>
  <c r="Z36" i="33"/>
  <c r="U36" i="33"/>
  <c r="AK36" i="33"/>
  <c r="O36" i="33"/>
  <c r="BA36" i="33"/>
  <c r="AE36" i="33"/>
  <c r="AP36" i="33"/>
  <c r="AT28" i="33"/>
  <c r="AT29" i="33"/>
  <c r="BD58" i="33"/>
  <c r="AZ58" i="33"/>
  <c r="AV58" i="33"/>
  <c r="AR58" i="33"/>
  <c r="AN58" i="33"/>
  <c r="AJ58" i="33"/>
  <c r="AY58" i="33"/>
  <c r="AT58" i="33"/>
  <c r="AO58" i="33"/>
  <c r="AI58" i="33"/>
  <c r="AX58" i="33"/>
  <c r="AQ58" i="33"/>
  <c r="AK58" i="33"/>
  <c r="BA58" i="33"/>
  <c r="AS58" i="33"/>
  <c r="AL58" i="33"/>
  <c r="BB58" i="33"/>
  <c r="AM58" i="33"/>
  <c r="AU58" i="33"/>
  <c r="BC58" i="33"/>
  <c r="AP58" i="33"/>
  <c r="AH58" i="33"/>
  <c r="AW58" i="33"/>
  <c r="BC57" i="33"/>
  <c r="AY57" i="33"/>
  <c r="AU57" i="33"/>
  <c r="AQ57" i="33"/>
  <c r="AM57" i="33"/>
  <c r="AI57" i="33"/>
  <c r="BA57" i="33"/>
  <c r="AV57" i="33"/>
  <c r="AP57" i="33"/>
  <c r="AK57" i="33"/>
  <c r="AZ57" i="33"/>
  <c r="AS57" i="33"/>
  <c r="AL57" i="33"/>
  <c r="BB57" i="33"/>
  <c r="AT57" i="33"/>
  <c r="AN57" i="33"/>
  <c r="AG57" i="33"/>
  <c r="AW57" i="33"/>
  <c r="AH57" i="33"/>
  <c r="BD57" i="33"/>
  <c r="AO57" i="33"/>
  <c r="AX57" i="33"/>
  <c r="AJ57" i="33"/>
  <c r="AR57" i="33"/>
  <c r="BB41" i="33"/>
  <c r="AX41" i="33"/>
  <c r="AT41" i="33"/>
  <c r="AP41" i="33"/>
  <c r="AL41" i="33"/>
  <c r="AH41" i="33"/>
  <c r="AD41" i="33"/>
  <c r="Z41" i="33"/>
  <c r="V41" i="33"/>
  <c r="R41" i="33"/>
  <c r="BC41" i="33"/>
  <c r="AW41" i="33"/>
  <c r="AR41" i="33"/>
  <c r="AM41" i="33"/>
  <c r="AG41" i="33"/>
  <c r="AB41" i="33"/>
  <c r="W41" i="33"/>
  <c r="Q41" i="33"/>
  <c r="BA41" i="33"/>
  <c r="AU41" i="33"/>
  <c r="AN41" i="33"/>
  <c r="AF41" i="33"/>
  <c r="Y41" i="33"/>
  <c r="S41" i="33"/>
  <c r="AY41" i="33"/>
  <c r="AQ41" i="33"/>
  <c r="AJ41" i="33"/>
  <c r="AC41" i="33"/>
  <c r="U41" i="33"/>
  <c r="BD41" i="33"/>
  <c r="AV41" i="33"/>
  <c r="AO41" i="33"/>
  <c r="AI41" i="33"/>
  <c r="AA41" i="33"/>
  <c r="T41" i="33"/>
  <c r="AE41" i="33"/>
  <c r="AZ41" i="33"/>
  <c r="AS41" i="33"/>
  <c r="AK41" i="33"/>
  <c r="X41" i="33"/>
  <c r="AV31" i="33"/>
  <c r="AR31" i="33"/>
  <c r="AN31" i="33"/>
  <c r="AJ31" i="33"/>
  <c r="AF31" i="33"/>
  <c r="AB31" i="33"/>
  <c r="X31" i="33"/>
  <c r="T31" i="33"/>
  <c r="P31" i="33"/>
  <c r="L31" i="33"/>
  <c r="H31" i="33"/>
  <c r="AX31" i="33"/>
  <c r="AS31" i="33"/>
  <c r="AM31" i="33"/>
  <c r="AH31" i="33"/>
  <c r="AC31" i="33"/>
  <c r="W31" i="33"/>
  <c r="R31" i="33"/>
  <c r="M31" i="33"/>
  <c r="G31" i="33"/>
  <c r="AU31" i="33"/>
  <c r="AP31" i="33"/>
  <c r="AK31" i="33"/>
  <c r="AE31" i="33"/>
  <c r="Z31" i="33"/>
  <c r="U31" i="33"/>
  <c r="O31" i="33"/>
  <c r="J31" i="33"/>
  <c r="AY31" i="33"/>
  <c r="AT31" i="33"/>
  <c r="AO31" i="33"/>
  <c r="AI31" i="33"/>
  <c r="AD31" i="33"/>
  <c r="Y31" i="33"/>
  <c r="S31" i="33"/>
  <c r="N31" i="33"/>
  <c r="I31" i="33"/>
  <c r="AG31" i="33"/>
  <c r="K31" i="33"/>
  <c r="AA31" i="33"/>
  <c r="AQ31" i="33"/>
  <c r="V31" i="33"/>
  <c r="AL31" i="33"/>
  <c r="Q31" i="33"/>
  <c r="AW31" i="33"/>
  <c r="BA53" i="33"/>
  <c r="AW53" i="33"/>
  <c r="AS53" i="33"/>
  <c r="AO53" i="33"/>
  <c r="AK53" i="33"/>
  <c r="AG53" i="33"/>
  <c r="AC53" i="33"/>
  <c r="BB53" i="33"/>
  <c r="AV53" i="33"/>
  <c r="AQ53" i="33"/>
  <c r="AL53" i="33"/>
  <c r="AF53" i="33"/>
  <c r="BC53" i="33"/>
  <c r="AU53" i="33"/>
  <c r="AN53" i="33"/>
  <c r="AH53" i="33"/>
  <c r="BD53" i="33"/>
  <c r="AX53" i="33"/>
  <c r="AP53" i="33"/>
  <c r="AI53" i="33"/>
  <c r="AY53" i="33"/>
  <c r="AJ53" i="33"/>
  <c r="AR53" i="33"/>
  <c r="AD53" i="33"/>
  <c r="AZ53" i="33"/>
  <c r="AM53" i="33"/>
  <c r="AT53" i="33"/>
  <c r="AE53" i="33"/>
  <c r="K29" i="33"/>
  <c r="AG29" i="33"/>
  <c r="AO29" i="33"/>
  <c r="AK29" i="33"/>
  <c r="BB46" i="33"/>
  <c r="AX46" i="33"/>
  <c r="AT46" i="33"/>
  <c r="AP46" i="33"/>
  <c r="AL46" i="33"/>
  <c r="AH46" i="33"/>
  <c r="AD46" i="33"/>
  <c r="Z46" i="33"/>
  <c r="V46" i="33"/>
  <c r="AZ46" i="33"/>
  <c r="AU46" i="33"/>
  <c r="AO46" i="33"/>
  <c r="AJ46" i="33"/>
  <c r="AE46" i="33"/>
  <c r="Y46" i="33"/>
  <c r="AY46" i="33"/>
  <c r="AR46" i="33"/>
  <c r="AK46" i="33"/>
  <c r="AC46" i="33"/>
  <c r="W46" i="33"/>
  <c r="BA46" i="33"/>
  <c r="AS46" i="33"/>
  <c r="AM46" i="33"/>
  <c r="AF46" i="33"/>
  <c r="X46" i="33"/>
  <c r="BC46" i="33"/>
  <c r="AN46" i="33"/>
  <c r="AA46" i="33"/>
  <c r="AV46" i="33"/>
  <c r="AG46" i="33"/>
  <c r="BD46" i="33"/>
  <c r="AQ46" i="33"/>
  <c r="AB46" i="33"/>
  <c r="AI46" i="33"/>
  <c r="AW46" i="33"/>
  <c r="AV29" i="33"/>
  <c r="AV28" i="33"/>
  <c r="Y29" i="33"/>
  <c r="BC56" i="33"/>
  <c r="AY56" i="33"/>
  <c r="AU56" i="33"/>
  <c r="AQ56" i="33"/>
  <c r="AM56" i="33"/>
  <c r="AI56" i="33"/>
  <c r="BD56" i="33"/>
  <c r="AX56" i="33"/>
  <c r="AS56" i="33"/>
  <c r="AN56" i="33"/>
  <c r="AH56" i="33"/>
  <c r="BB56" i="33"/>
  <c r="AV56" i="33"/>
  <c r="AO56" i="33"/>
  <c r="AG56" i="33"/>
  <c r="AW56" i="33"/>
  <c r="AP56" i="33"/>
  <c r="AJ56" i="33"/>
  <c r="AR56" i="33"/>
  <c r="AZ56" i="33"/>
  <c r="AK56" i="33"/>
  <c r="AT56" i="33"/>
  <c r="AF56" i="33"/>
  <c r="BA56" i="33"/>
  <c r="AL56" i="33"/>
  <c r="AS29" i="33"/>
  <c r="BB54" i="33"/>
  <c r="AX54" i="33"/>
  <c r="AT54" i="33"/>
  <c r="AP54" i="33"/>
  <c r="AL54" i="33"/>
  <c r="AH54" i="33"/>
  <c r="AD54" i="33"/>
  <c r="BA54" i="33"/>
  <c r="AV54" i="33"/>
  <c r="AQ54" i="33"/>
  <c r="AK54" i="33"/>
  <c r="AF54" i="33"/>
  <c r="BD54" i="33"/>
  <c r="AW54" i="33"/>
  <c r="AO54" i="33"/>
  <c r="AI54" i="33"/>
  <c r="AY54" i="33"/>
  <c r="AR54" i="33"/>
  <c r="AJ54" i="33"/>
  <c r="AZ54" i="33"/>
  <c r="AM54" i="33"/>
  <c r="AS54" i="33"/>
  <c r="AE54" i="33"/>
  <c r="BC54" i="33"/>
  <c r="AN54" i="33"/>
  <c r="AU54" i="33"/>
  <c r="AG54" i="33"/>
  <c r="AH29" i="33"/>
  <c r="BB51" i="33"/>
  <c r="AX51" i="33"/>
  <c r="AT51" i="33"/>
  <c r="AP51" i="33"/>
  <c r="AL51" i="33"/>
  <c r="AH51" i="33"/>
  <c r="AD51" i="33"/>
  <c r="AZ51" i="33"/>
  <c r="AU51" i="33"/>
  <c r="AO51" i="33"/>
  <c r="AJ51" i="33"/>
  <c r="AE51" i="33"/>
  <c r="BC51" i="33"/>
  <c r="AV51" i="33"/>
  <c r="AN51" i="33"/>
  <c r="AG51" i="33"/>
  <c r="AA51" i="33"/>
  <c r="BD51" i="33"/>
  <c r="AW51" i="33"/>
  <c r="AQ51" i="33"/>
  <c r="AI51" i="33"/>
  <c r="AB51" i="33"/>
  <c r="AY51" i="33"/>
  <c r="AK51" i="33"/>
  <c r="AR51" i="33"/>
  <c r="AC51" i="33"/>
  <c r="BA51" i="33"/>
  <c r="AM51" i="33"/>
  <c r="AS51" i="33"/>
  <c r="AF51" i="33"/>
  <c r="R29" i="33"/>
  <c r="AZ33" i="33"/>
  <c r="AV33" i="33"/>
  <c r="AR33" i="33"/>
  <c r="AN33" i="33"/>
  <c r="AJ33" i="33"/>
  <c r="AF33" i="33"/>
  <c r="AB33" i="33"/>
  <c r="X33" i="33"/>
  <c r="T33" i="33"/>
  <c r="P33" i="33"/>
  <c r="L33" i="33"/>
  <c r="BA33" i="33"/>
  <c r="AU33" i="33"/>
  <c r="AP33" i="33"/>
  <c r="AK33" i="33"/>
  <c r="AE33" i="33"/>
  <c r="Z33" i="33"/>
  <c r="U33" i="33"/>
  <c r="O33" i="33"/>
  <c r="J33" i="33"/>
  <c r="AX33" i="33"/>
  <c r="AS33" i="33"/>
  <c r="AM33" i="33"/>
  <c r="AH33" i="33"/>
  <c r="AC33" i="33"/>
  <c r="W33" i="33"/>
  <c r="R33" i="33"/>
  <c r="M33" i="33"/>
  <c r="AW33" i="33"/>
  <c r="AQ33" i="33"/>
  <c r="AL33" i="33"/>
  <c r="AG33" i="33"/>
  <c r="AA33" i="33"/>
  <c r="V33" i="33"/>
  <c r="Q33" i="33"/>
  <c r="K33" i="33"/>
  <c r="AY33" i="33"/>
  <c r="AD33" i="33"/>
  <c r="I33" i="33"/>
  <c r="Y33" i="33"/>
  <c r="AO33" i="33"/>
  <c r="S33" i="33"/>
  <c r="AI33" i="33"/>
  <c r="N33" i="33"/>
  <c r="AT33" i="33"/>
  <c r="N29" i="33"/>
  <c r="M29" i="33"/>
  <c r="BA45" i="33"/>
  <c r="AW45" i="33"/>
  <c r="AS45" i="33"/>
  <c r="AO45" i="33"/>
  <c r="AK45" i="33"/>
  <c r="AG45" i="33"/>
  <c r="AC45" i="33"/>
  <c r="Y45" i="33"/>
  <c r="U45" i="33"/>
  <c r="BC45" i="33"/>
  <c r="AX45" i="33"/>
  <c r="AR45" i="33"/>
  <c r="AM45" i="33"/>
  <c r="AH45" i="33"/>
  <c r="AB45" i="33"/>
  <c r="W45" i="33"/>
  <c r="AY45" i="33"/>
  <c r="AQ45" i="33"/>
  <c r="AJ45" i="33"/>
  <c r="AD45" i="33"/>
  <c r="V45" i="33"/>
  <c r="AZ45" i="33"/>
  <c r="AT45" i="33"/>
  <c r="AL45" i="33"/>
  <c r="AE45" i="33"/>
  <c r="AU45" i="33"/>
  <c r="AF45" i="33"/>
  <c r="BB45" i="33"/>
  <c r="AN45" i="33"/>
  <c r="Z45" i="33"/>
  <c r="AV45" i="33"/>
  <c r="AI45" i="33"/>
  <c r="X45" i="33"/>
  <c r="AP45" i="33"/>
  <c r="AA45" i="33"/>
  <c r="BD45" i="33"/>
  <c r="AU28" i="33"/>
  <c r="AA29" i="33"/>
  <c r="BD37" i="33"/>
  <c r="AZ37" i="33"/>
  <c r="AV37" i="33"/>
  <c r="AR37" i="33"/>
  <c r="AN37" i="33"/>
  <c r="AJ37" i="33"/>
  <c r="AF37" i="33"/>
  <c r="AB37" i="33"/>
  <c r="X37" i="33"/>
  <c r="T37" i="33"/>
  <c r="P37" i="33"/>
  <c r="BA37" i="33"/>
  <c r="AU37" i="33"/>
  <c r="AP37" i="33"/>
  <c r="AK37" i="33"/>
  <c r="AE37" i="33"/>
  <c r="Z37" i="33"/>
  <c r="U37" i="33"/>
  <c r="O37" i="33"/>
  <c r="BC37" i="33"/>
  <c r="AX37" i="33"/>
  <c r="AS37" i="33"/>
  <c r="AM37" i="33"/>
  <c r="AH37" i="33"/>
  <c r="AC37" i="33"/>
  <c r="W37" i="33"/>
  <c r="R37" i="33"/>
  <c r="M37" i="33"/>
  <c r="BB37" i="33"/>
  <c r="AW37" i="33"/>
  <c r="AQ37" i="33"/>
  <c r="AL37" i="33"/>
  <c r="AG37" i="33"/>
  <c r="AA37" i="33"/>
  <c r="V37" i="33"/>
  <c r="Q37" i="33"/>
  <c r="AT37" i="33"/>
  <c r="Y37" i="33"/>
  <c r="S37" i="33"/>
  <c r="AI37" i="33"/>
  <c r="N37" i="33"/>
  <c r="AY37" i="33"/>
  <c r="AD37" i="33"/>
  <c r="AO37" i="33"/>
  <c r="O29" i="33"/>
  <c r="AZ32" i="33"/>
  <c r="AV32" i="33"/>
  <c r="AR32" i="33"/>
  <c r="AN32" i="33"/>
  <c r="AJ32" i="33"/>
  <c r="AF32" i="33"/>
  <c r="AB32" i="33"/>
  <c r="X32" i="33"/>
  <c r="T32" i="33"/>
  <c r="P32" i="33"/>
  <c r="L32" i="33"/>
  <c r="H32" i="33"/>
  <c r="AW32" i="33"/>
  <c r="AQ32" i="33"/>
  <c r="AL32" i="33"/>
  <c r="AG32" i="33"/>
  <c r="AA32" i="33"/>
  <c r="V32" i="33"/>
  <c r="Q32" i="33"/>
  <c r="K32" i="33"/>
  <c r="AY32" i="33"/>
  <c r="AT32" i="33"/>
  <c r="AO32" i="33"/>
  <c r="AI32" i="33"/>
  <c r="AD32" i="33"/>
  <c r="Y32" i="33"/>
  <c r="S32" i="33"/>
  <c r="N32" i="33"/>
  <c r="I32" i="33"/>
  <c r="AX32" i="33"/>
  <c r="AS32" i="33"/>
  <c r="AM32" i="33"/>
  <c r="AH32" i="33"/>
  <c r="AC32" i="33"/>
  <c r="W32" i="33"/>
  <c r="R32" i="33"/>
  <c r="M32" i="33"/>
  <c r="AE32" i="33"/>
  <c r="J32" i="33"/>
  <c r="Z32" i="33"/>
  <c r="AP32" i="33"/>
  <c r="U32" i="33"/>
  <c r="AK32" i="33"/>
  <c r="O32" i="33"/>
  <c r="AU32" i="33"/>
  <c r="F19" i="31"/>
  <c r="G19" i="31"/>
  <c r="H19" i="31"/>
  <c r="I19" i="31"/>
  <c r="J19" i="31"/>
  <c r="K19" i="31"/>
  <c r="L19" i="31"/>
  <c r="M19" i="31"/>
  <c r="N19" i="31"/>
  <c r="O19" i="31"/>
  <c r="P19" i="31"/>
  <c r="E19" i="31"/>
  <c r="BA60" i="33" l="1"/>
  <c r="BB60" i="33"/>
  <c r="E62" i="34"/>
  <c r="AU30" i="34"/>
  <c r="AQ30" i="34"/>
  <c r="AM30" i="34"/>
  <c r="AI30" i="34"/>
  <c r="AE30" i="34"/>
  <c r="AA30" i="34"/>
  <c r="W30" i="34"/>
  <c r="S30" i="34"/>
  <c r="O30" i="34"/>
  <c r="K30" i="34"/>
  <c r="G30" i="34"/>
  <c r="G60" i="34" s="1"/>
  <c r="AT30" i="34"/>
  <c r="AO30" i="34"/>
  <c r="AJ30" i="34"/>
  <c r="AD30" i="34"/>
  <c r="AX30" i="34"/>
  <c r="AR30" i="34"/>
  <c r="AK30" i="34"/>
  <c r="AC30" i="34"/>
  <c r="X30" i="34"/>
  <c r="R30" i="34"/>
  <c r="M30" i="34"/>
  <c r="H30" i="34"/>
  <c r="AV30" i="34"/>
  <c r="AG30" i="34"/>
  <c r="U30" i="34"/>
  <c r="J30" i="34"/>
  <c r="AS30" i="34"/>
  <c r="AF30" i="34"/>
  <c r="T30" i="34"/>
  <c r="I30" i="34"/>
  <c r="AW30" i="34"/>
  <c r="AP30" i="34"/>
  <c r="AH30" i="34"/>
  <c r="AB30" i="34"/>
  <c r="V30" i="34"/>
  <c r="Q30" i="34"/>
  <c r="L30" i="34"/>
  <c r="F30" i="34"/>
  <c r="F60" i="34" s="1"/>
  <c r="AN30" i="34"/>
  <c r="Z30" i="34"/>
  <c r="P30" i="34"/>
  <c r="AL30" i="34"/>
  <c r="Y30" i="34"/>
  <c r="N30" i="34"/>
  <c r="BB53" i="34"/>
  <c r="AX53" i="34"/>
  <c r="AT53" i="34"/>
  <c r="AP53" i="34"/>
  <c r="AL53" i="34"/>
  <c r="AH53" i="34"/>
  <c r="AD53" i="34"/>
  <c r="AZ53" i="34"/>
  <c r="AU53" i="34"/>
  <c r="AO53" i="34"/>
  <c r="AJ53" i="34"/>
  <c r="AE53" i="34"/>
  <c r="BD53" i="34"/>
  <c r="AY53" i="34"/>
  <c r="AS53" i="34"/>
  <c r="AN53" i="34"/>
  <c r="AI53" i="34"/>
  <c r="AC53" i="34"/>
  <c r="BA53" i="34"/>
  <c r="AQ53" i="34"/>
  <c r="AF53" i="34"/>
  <c r="AW53" i="34"/>
  <c r="AM53" i="34"/>
  <c r="AV53" i="34"/>
  <c r="BC53" i="34"/>
  <c r="AR53" i="34"/>
  <c r="AK53" i="34"/>
  <c r="AG53" i="34"/>
  <c r="BA40" i="34"/>
  <c r="AW40" i="34"/>
  <c r="AS40" i="34"/>
  <c r="AO40" i="34"/>
  <c r="AK40" i="34"/>
  <c r="AG40" i="34"/>
  <c r="AC40" i="34"/>
  <c r="Y40" i="34"/>
  <c r="U40" i="34"/>
  <c r="Q40" i="34"/>
  <c r="BD40" i="34"/>
  <c r="AY40" i="34"/>
  <c r="AT40" i="34"/>
  <c r="AN40" i="34"/>
  <c r="AI40" i="34"/>
  <c r="AD40" i="34"/>
  <c r="X40" i="34"/>
  <c r="S40" i="34"/>
  <c r="BC40" i="34"/>
  <c r="AX40" i="34"/>
  <c r="AR40" i="34"/>
  <c r="AM40" i="34"/>
  <c r="AH40" i="34"/>
  <c r="AB40" i="34"/>
  <c r="W40" i="34"/>
  <c r="R40" i="34"/>
  <c r="AV40" i="34"/>
  <c r="AL40" i="34"/>
  <c r="AA40" i="34"/>
  <c r="P40" i="34"/>
  <c r="BB40" i="34"/>
  <c r="AF40" i="34"/>
  <c r="AZ40" i="34"/>
  <c r="AE40" i="34"/>
  <c r="AU40" i="34"/>
  <c r="AJ40" i="34"/>
  <c r="Z40" i="34"/>
  <c r="AQ40" i="34"/>
  <c r="V40" i="34"/>
  <c r="AP40" i="34"/>
  <c r="T40" i="34"/>
  <c r="E29" i="34"/>
  <c r="BC36" i="34"/>
  <c r="BC60" i="34" s="1"/>
  <c r="AY36" i="34"/>
  <c r="AU36" i="34"/>
  <c r="AQ36" i="34"/>
  <c r="AM36" i="34"/>
  <c r="AI36" i="34"/>
  <c r="AE36" i="34"/>
  <c r="AA36" i="34"/>
  <c r="W36" i="34"/>
  <c r="S36" i="34"/>
  <c r="O36" i="34"/>
  <c r="BD36" i="34"/>
  <c r="AX36" i="34"/>
  <c r="AS36" i="34"/>
  <c r="AN36" i="34"/>
  <c r="AH36" i="34"/>
  <c r="AC36" i="34"/>
  <c r="X36" i="34"/>
  <c r="R36" i="34"/>
  <c r="M36" i="34"/>
  <c r="BB36" i="34"/>
  <c r="AW36" i="34"/>
  <c r="AR36" i="34"/>
  <c r="AL36" i="34"/>
  <c r="AG36" i="34"/>
  <c r="AB36" i="34"/>
  <c r="V36" i="34"/>
  <c r="Q36" i="34"/>
  <c r="L36" i="34"/>
  <c r="AV36" i="34"/>
  <c r="AK36" i="34"/>
  <c r="Z36" i="34"/>
  <c r="P36" i="34"/>
  <c r="AP36" i="34"/>
  <c r="AO36" i="34"/>
  <c r="AT36" i="34"/>
  <c r="AJ36" i="34"/>
  <c r="Y36" i="34"/>
  <c r="N36" i="34"/>
  <c r="BA36" i="34"/>
  <c r="BA60" i="34" s="1"/>
  <c r="AF36" i="34"/>
  <c r="U36" i="34"/>
  <c r="AZ36" i="34"/>
  <c r="AD36" i="34"/>
  <c r="T36" i="34"/>
  <c r="AY32" i="34"/>
  <c r="AU32" i="34"/>
  <c r="AQ32" i="34"/>
  <c r="AM32" i="34"/>
  <c r="AI32" i="34"/>
  <c r="AE32" i="34"/>
  <c r="AA32" i="34"/>
  <c r="W32" i="34"/>
  <c r="S32" i="34"/>
  <c r="O32" i="34"/>
  <c r="K32" i="34"/>
  <c r="AW32" i="34"/>
  <c r="AR32" i="34"/>
  <c r="AL32" i="34"/>
  <c r="AG32" i="34"/>
  <c r="AB32" i="34"/>
  <c r="V32" i="34"/>
  <c r="Q32" i="34"/>
  <c r="L32" i="34"/>
  <c r="AV32" i="34"/>
  <c r="AO32" i="34"/>
  <c r="AH32" i="34"/>
  <c r="Z32" i="34"/>
  <c r="T32" i="34"/>
  <c r="M32" i="34"/>
  <c r="AK32" i="34"/>
  <c r="X32" i="34"/>
  <c r="I32" i="34"/>
  <c r="AX32" i="34"/>
  <c r="AJ32" i="34"/>
  <c r="U32" i="34"/>
  <c r="H32" i="34"/>
  <c r="AT32" i="34"/>
  <c r="AN32" i="34"/>
  <c r="AF32" i="34"/>
  <c r="Y32" i="34"/>
  <c r="R32" i="34"/>
  <c r="J32" i="34"/>
  <c r="AZ32" i="34"/>
  <c r="AS32" i="34"/>
  <c r="AD32" i="34"/>
  <c r="P32" i="34"/>
  <c r="AP32" i="34"/>
  <c r="AC32" i="34"/>
  <c r="N32" i="34"/>
  <c r="K29" i="34"/>
  <c r="BD57" i="34"/>
  <c r="AZ57" i="34"/>
  <c r="AV57" i="34"/>
  <c r="AR57" i="34"/>
  <c r="AN57" i="34"/>
  <c r="AJ57" i="34"/>
  <c r="AY57" i="34"/>
  <c r="AT57" i="34"/>
  <c r="AO57" i="34"/>
  <c r="AI57" i="34"/>
  <c r="BC57" i="34"/>
  <c r="AX57" i="34"/>
  <c r="AS57" i="34"/>
  <c r="AM57" i="34"/>
  <c r="AH57" i="34"/>
  <c r="AU57" i="34"/>
  <c r="AK57" i="34"/>
  <c r="BB57" i="34"/>
  <c r="AQ57" i="34"/>
  <c r="AG57" i="34"/>
  <c r="BA57" i="34"/>
  <c r="AL57" i="34"/>
  <c r="AW57" i="34"/>
  <c r="AP57" i="34"/>
  <c r="BD49" i="34"/>
  <c r="AZ49" i="34"/>
  <c r="AV49" i="34"/>
  <c r="AR49" i="34"/>
  <c r="AN49" i="34"/>
  <c r="AJ49" i="34"/>
  <c r="AF49" i="34"/>
  <c r="AB49" i="34"/>
  <c r="BA49" i="34"/>
  <c r="AU49" i="34"/>
  <c r="AP49" i="34"/>
  <c r="AK49" i="34"/>
  <c r="AE49" i="34"/>
  <c r="Z49" i="34"/>
  <c r="BC49" i="34"/>
  <c r="AW49" i="34"/>
  <c r="AO49" i="34"/>
  <c r="AH49" i="34"/>
  <c r="AA49" i="34"/>
  <c r="BB49" i="34"/>
  <c r="AT49" i="34"/>
  <c r="AM49" i="34"/>
  <c r="AG49" i="34"/>
  <c r="Y49" i="34"/>
  <c r="AY49" i="34"/>
  <c r="AL49" i="34"/>
  <c r="AD49" i="34"/>
  <c r="AC49" i="34"/>
  <c r="AX49" i="34"/>
  <c r="AI49" i="34"/>
  <c r="AS49" i="34"/>
  <c r="AQ49" i="34"/>
  <c r="AY60" i="33"/>
  <c r="BD60" i="33"/>
  <c r="BC60" i="33"/>
  <c r="AV30" i="33"/>
  <c r="AV60" i="33" s="1"/>
  <c r="AR30" i="33"/>
  <c r="AR60" i="33" s="1"/>
  <c r="AN30" i="33"/>
  <c r="AN60" i="33" s="1"/>
  <c r="AJ30" i="33"/>
  <c r="AJ60" i="33" s="1"/>
  <c r="AF30" i="33"/>
  <c r="AF60" i="33" s="1"/>
  <c r="AB30" i="33"/>
  <c r="AB60" i="33" s="1"/>
  <c r="X30" i="33"/>
  <c r="X60" i="33" s="1"/>
  <c r="T30" i="33"/>
  <c r="T60" i="33" s="1"/>
  <c r="P30" i="33"/>
  <c r="P60" i="33" s="1"/>
  <c r="L30" i="33"/>
  <c r="L60" i="33" s="1"/>
  <c r="H30" i="33"/>
  <c r="H60" i="33" s="1"/>
  <c r="E62" i="33"/>
  <c r="AT30" i="33"/>
  <c r="AT60" i="33" s="1"/>
  <c r="AO30" i="33"/>
  <c r="AO60" i="33" s="1"/>
  <c r="AI30" i="33"/>
  <c r="AI60" i="33" s="1"/>
  <c r="AD30" i="33"/>
  <c r="AD60" i="33" s="1"/>
  <c r="Y30" i="33"/>
  <c r="Y60" i="33" s="1"/>
  <c r="S30" i="33"/>
  <c r="S60" i="33" s="1"/>
  <c r="N30" i="33"/>
  <c r="N60" i="33" s="1"/>
  <c r="I30" i="33"/>
  <c r="I60" i="33" s="1"/>
  <c r="AW30" i="33"/>
  <c r="AW60" i="33" s="1"/>
  <c r="AQ30" i="33"/>
  <c r="AQ60" i="33" s="1"/>
  <c r="AL30" i="33"/>
  <c r="AL60" i="33" s="1"/>
  <c r="AG30" i="33"/>
  <c r="AG60" i="33" s="1"/>
  <c r="AA30" i="33"/>
  <c r="AA60" i="33" s="1"/>
  <c r="V30" i="33"/>
  <c r="V60" i="33" s="1"/>
  <c r="Q30" i="33"/>
  <c r="Q60" i="33" s="1"/>
  <c r="K30" i="33"/>
  <c r="K60" i="33" s="1"/>
  <c r="F30" i="33"/>
  <c r="F60" i="33" s="1"/>
  <c r="AU30" i="33"/>
  <c r="AU60" i="33" s="1"/>
  <c r="AP30" i="33"/>
  <c r="AP60" i="33" s="1"/>
  <c r="AK30" i="33"/>
  <c r="AK60" i="33" s="1"/>
  <c r="AE30" i="33"/>
  <c r="AE60" i="33" s="1"/>
  <c r="AH30" i="33"/>
  <c r="AH60" i="33" s="1"/>
  <c r="U30" i="33"/>
  <c r="U60" i="33" s="1"/>
  <c r="J30" i="33"/>
  <c r="J60" i="33" s="1"/>
  <c r="AC30" i="33"/>
  <c r="AC60" i="33" s="1"/>
  <c r="R30" i="33"/>
  <c r="R60" i="33" s="1"/>
  <c r="AS30" i="33"/>
  <c r="AS60" i="33" s="1"/>
  <c r="Z30" i="33"/>
  <c r="Z60" i="33" s="1"/>
  <c r="O30" i="33"/>
  <c r="O60" i="33" s="1"/>
  <c r="AM30" i="33"/>
  <c r="AM60" i="33" s="1"/>
  <c r="W30" i="33"/>
  <c r="W60" i="33" s="1"/>
  <c r="M30" i="33"/>
  <c r="M60" i="33" s="1"/>
  <c r="AX30" i="33"/>
  <c r="AX60" i="33" s="1"/>
  <c r="G30" i="33"/>
  <c r="G60" i="33" s="1"/>
  <c r="AZ60" i="33"/>
  <c r="AR29" i="33"/>
  <c r="AU29" i="33"/>
  <c r="D10" i="29"/>
  <c r="C29" i="29" s="1"/>
  <c r="D9" i="29"/>
  <c r="C28" i="29" s="1"/>
  <c r="AY60" i="34" l="1"/>
  <c r="Q60" i="34"/>
  <c r="BB60" i="34"/>
  <c r="P60" i="34"/>
  <c r="L60" i="34"/>
  <c r="U60" i="34"/>
  <c r="M60" i="34"/>
  <c r="K60" i="34"/>
  <c r="AA60" i="34"/>
  <c r="T60" i="34"/>
  <c r="AJ60" i="34"/>
  <c r="AF60" i="34"/>
  <c r="R60" i="34"/>
  <c r="O60" i="34"/>
  <c r="AE60" i="34"/>
  <c r="Y60" i="34"/>
  <c r="AN60" i="34"/>
  <c r="V60" i="34"/>
  <c r="AW60" i="34"/>
  <c r="AS60" i="34"/>
  <c r="AV60" i="34"/>
  <c r="X60" i="34"/>
  <c r="AX60" i="34"/>
  <c r="AT60" i="34"/>
  <c r="S60" i="34"/>
  <c r="AI60" i="34"/>
  <c r="E63" i="34"/>
  <c r="E64" i="34" s="1"/>
  <c r="E77" i="34" s="1"/>
  <c r="E80" i="34" s="1"/>
  <c r="E81" i="34" s="1"/>
  <c r="F61" i="34"/>
  <c r="F62" i="34" s="1"/>
  <c r="G61" i="34" s="1"/>
  <c r="AH60" i="34"/>
  <c r="AK60" i="34"/>
  <c r="AQ60" i="34"/>
  <c r="AZ60" i="34"/>
  <c r="N60" i="34"/>
  <c r="Z60" i="34"/>
  <c r="AP60" i="34"/>
  <c r="AG60" i="34"/>
  <c r="AR60" i="34"/>
  <c r="AO60" i="34"/>
  <c r="AU60" i="34"/>
  <c r="BD60" i="34"/>
  <c r="AL60" i="34"/>
  <c r="AB60" i="34"/>
  <c r="I60" i="34"/>
  <c r="J60" i="34"/>
  <c r="H60" i="34"/>
  <c r="AC60" i="34"/>
  <c r="AD60" i="34"/>
  <c r="W60" i="34"/>
  <c r="AM60" i="34"/>
  <c r="E63" i="33"/>
  <c r="E64" i="33" s="1"/>
  <c r="E77" i="33" s="1"/>
  <c r="E80" i="33" s="1"/>
  <c r="E81" i="33" s="1"/>
  <c r="F61" i="33"/>
  <c r="F62" i="33" s="1"/>
  <c r="G61" i="33" s="1"/>
  <c r="G62" i="33" s="1"/>
  <c r="H61" i="33" s="1"/>
  <c r="G27" i="31"/>
  <c r="H27" i="3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F63" i="34" l="1"/>
  <c r="F64" i="34" s="1"/>
  <c r="F77" i="34" s="1"/>
  <c r="F80" i="34" s="1"/>
  <c r="F81" i="34" s="1"/>
  <c r="G62" i="34"/>
  <c r="H61" i="34" s="1"/>
  <c r="H62" i="34" s="1"/>
  <c r="I61" i="34" s="1"/>
  <c r="I62" i="34" s="1"/>
  <c r="J61" i="34" s="1"/>
  <c r="F63" i="33"/>
  <c r="F64" i="33" s="1"/>
  <c r="F77" i="33" s="1"/>
  <c r="F80" i="33" s="1"/>
  <c r="F81" i="33" s="1"/>
  <c r="G63" i="33"/>
  <c r="G64" i="33" s="1"/>
  <c r="G77" i="33" s="1"/>
  <c r="G80" i="33" s="1"/>
  <c r="H62" i="33"/>
  <c r="I61" i="33"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W26" i="31" s="1"/>
  <c r="AV18" i="31"/>
  <c r="AV26" i="31" s="1"/>
  <c r="AU18" i="31"/>
  <c r="AU26" i="31" s="1"/>
  <c r="AT18" i="31"/>
  <c r="AT26" i="31" s="1"/>
  <c r="AS18" i="31"/>
  <c r="AS26" i="31" s="1"/>
  <c r="AR18" i="31"/>
  <c r="AR26" i="31" s="1"/>
  <c r="AQ18" i="31"/>
  <c r="AQ26" i="31" s="1"/>
  <c r="AP18" i="31"/>
  <c r="AP26" i="31" s="1"/>
  <c r="AO18" i="31"/>
  <c r="AO26" i="31" s="1"/>
  <c r="AN18" i="31"/>
  <c r="AN26" i="31" s="1"/>
  <c r="AM18" i="31"/>
  <c r="AM26" i="31" s="1"/>
  <c r="AL18" i="31"/>
  <c r="AL26" i="31" s="1"/>
  <c r="AK18" i="31"/>
  <c r="AK26" i="31" s="1"/>
  <c r="AJ18" i="31"/>
  <c r="AJ26" i="31" s="1"/>
  <c r="AI18" i="31"/>
  <c r="AI26" i="31" s="1"/>
  <c r="AH18" i="31"/>
  <c r="AH26" i="31" s="1"/>
  <c r="AG18" i="31"/>
  <c r="AG26" i="31" s="1"/>
  <c r="AF18" i="31"/>
  <c r="AF26" i="31" s="1"/>
  <c r="AE18" i="31"/>
  <c r="AE26" i="31" s="1"/>
  <c r="AD18" i="31"/>
  <c r="AD26" i="31" s="1"/>
  <c r="AC18" i="31"/>
  <c r="AC26" i="31" s="1"/>
  <c r="AB18" i="31"/>
  <c r="AB26" i="31" s="1"/>
  <c r="AA18" i="31"/>
  <c r="AA26" i="31" s="1"/>
  <c r="Z18" i="31"/>
  <c r="Z26" i="31" s="1"/>
  <c r="Y18" i="31"/>
  <c r="X18" i="31"/>
  <c r="X26" i="31" s="1"/>
  <c r="W18" i="31"/>
  <c r="W26" i="31" s="1"/>
  <c r="V18" i="31"/>
  <c r="V26" i="31" s="1"/>
  <c r="U18" i="31"/>
  <c r="U26" i="31" s="1"/>
  <c r="T18" i="31"/>
  <c r="T26" i="31" s="1"/>
  <c r="S18" i="31"/>
  <c r="S26" i="31" s="1"/>
  <c r="R18" i="31"/>
  <c r="R26" i="31" s="1"/>
  <c r="Q18" i="31"/>
  <c r="Q26" i="31" s="1"/>
  <c r="P18" i="31"/>
  <c r="O18" i="31"/>
  <c r="O26" i="31" s="1"/>
  <c r="N18" i="31"/>
  <c r="M18" i="31"/>
  <c r="L18" i="31"/>
  <c r="K18" i="31"/>
  <c r="K26" i="31" s="1"/>
  <c r="J18" i="31"/>
  <c r="I18" i="31"/>
  <c r="H18" i="31"/>
  <c r="G18" i="31"/>
  <c r="G26" i="31" s="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F26" i="31" l="1"/>
  <c r="J26" i="31"/>
  <c r="N26" i="31"/>
  <c r="N28" i="31" s="1"/>
  <c r="N29" i="31" s="1"/>
  <c r="G63" i="34"/>
  <c r="G64" i="34" s="1"/>
  <c r="G77" i="34" s="1"/>
  <c r="G80" i="34" s="1"/>
  <c r="G81" i="34" s="1"/>
  <c r="J62" i="34"/>
  <c r="K61" i="34" s="1"/>
  <c r="I63" i="34"/>
  <c r="I64" i="34" s="1"/>
  <c r="I77" i="34" s="1"/>
  <c r="I80" i="34" s="1"/>
  <c r="H63" i="34"/>
  <c r="H64" i="34" s="1"/>
  <c r="H77" i="34" s="1"/>
  <c r="H80" i="34" s="1"/>
  <c r="I62" i="33"/>
  <c r="J61" i="33" s="1"/>
  <c r="H63" i="33"/>
  <c r="H64" i="33" s="1"/>
  <c r="H77" i="33" s="1"/>
  <c r="H80" i="33" s="1"/>
  <c r="G81" i="33"/>
  <c r="H26" i="31"/>
  <c r="L26" i="31"/>
  <c r="L28" i="31" s="1"/>
  <c r="L29" i="31" s="1"/>
  <c r="P26" i="31"/>
  <c r="I26" i="31"/>
  <c r="I28" i="31" s="1"/>
  <c r="I29" i="31" s="1"/>
  <c r="M26" i="31"/>
  <c r="M28" i="31" s="1"/>
  <c r="M29"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E26" i="31"/>
  <c r="E28" i="31" s="1"/>
  <c r="E29" i="31" s="1"/>
  <c r="F28" i="31"/>
  <c r="F29" i="31" s="1"/>
  <c r="H28" i="31"/>
  <c r="H29" i="31" s="1"/>
  <c r="J28" i="31"/>
  <c r="J29" i="31" s="1"/>
  <c r="P28" i="31"/>
  <c r="P29" i="31" s="1"/>
  <c r="R28" i="31"/>
  <c r="R29" i="31" s="1"/>
  <c r="T28" i="31"/>
  <c r="T29" i="31" s="1"/>
  <c r="V28" i="31"/>
  <c r="V29" i="31" s="1"/>
  <c r="X28" i="31"/>
  <c r="X29" i="31" s="1"/>
  <c r="Z28" i="31"/>
  <c r="Z29" i="31" s="1"/>
  <c r="AB28" i="31"/>
  <c r="AB29" i="31" s="1"/>
  <c r="AD28" i="31"/>
  <c r="AD29" i="31" s="1"/>
  <c r="AF28" i="31"/>
  <c r="AF29" i="31" s="1"/>
  <c r="AH28" i="31"/>
  <c r="AH29" i="31" s="1"/>
  <c r="AJ28" i="31"/>
  <c r="AJ29" i="31" s="1"/>
  <c r="AL28" i="31"/>
  <c r="AL29" i="31" s="1"/>
  <c r="AN28" i="31"/>
  <c r="AN29" i="31" s="1"/>
  <c r="AP28" i="31"/>
  <c r="AP29" i="31" s="1"/>
  <c r="AR28" i="31"/>
  <c r="AR29" i="31" s="1"/>
  <c r="AT28" i="31"/>
  <c r="AT29" i="31" s="1"/>
  <c r="AV28" i="31"/>
  <c r="AV29" i="31" s="1"/>
  <c r="G28" i="31"/>
  <c r="G29" i="31" s="1"/>
  <c r="K28" i="31"/>
  <c r="K29" i="31" s="1"/>
  <c r="O28" i="31"/>
  <c r="O29" i="31" s="1"/>
  <c r="Q28" i="31"/>
  <c r="Q29" i="31" s="1"/>
  <c r="S28" i="31"/>
  <c r="S29" i="31" s="1"/>
  <c r="U28" i="31"/>
  <c r="U29" i="31" s="1"/>
  <c r="W28" i="31"/>
  <c r="W29" i="31" s="1"/>
  <c r="Y28" i="31"/>
  <c r="Y29" i="31" s="1"/>
  <c r="AA28" i="31"/>
  <c r="AA29" i="31" s="1"/>
  <c r="AC28" i="31"/>
  <c r="AC29" i="31" s="1"/>
  <c r="AE28" i="31"/>
  <c r="AE29" i="31" s="1"/>
  <c r="AG28" i="31"/>
  <c r="AG29" i="31" s="1"/>
  <c r="AI28" i="31"/>
  <c r="AI29" i="31" s="1"/>
  <c r="AK28" i="31"/>
  <c r="AM28" i="31"/>
  <c r="AM29" i="31" s="1"/>
  <c r="AO28" i="31"/>
  <c r="AQ28" i="31"/>
  <c r="AQ29" i="31" s="1"/>
  <c r="AS28" i="31"/>
  <c r="AU28" i="31"/>
  <c r="AU29" i="31" s="1"/>
  <c r="AW28" i="31"/>
  <c r="H81" i="33" l="1"/>
  <c r="H81" i="34"/>
  <c r="I81" i="34" s="1"/>
  <c r="K62" i="34"/>
  <c r="L61" i="34" s="1"/>
  <c r="J63" i="34"/>
  <c r="J64" i="34" s="1"/>
  <c r="J77" i="34" s="1"/>
  <c r="J80" i="34" s="1"/>
  <c r="J62" i="33"/>
  <c r="K61" i="33" s="1"/>
  <c r="I63" i="33"/>
  <c r="I64" i="33" s="1"/>
  <c r="I77" i="33" s="1"/>
  <c r="I80" i="33" s="1"/>
  <c r="I81"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K63" i="34" l="1"/>
  <c r="K64" i="34" s="1"/>
  <c r="K77" i="34" s="1"/>
  <c r="K80" i="34" s="1"/>
  <c r="L62" i="34"/>
  <c r="M61" i="34" s="1"/>
  <c r="J81" i="34"/>
  <c r="K62" i="33"/>
  <c r="L61" i="33" s="1"/>
  <c r="J63" i="33"/>
  <c r="J64" i="33" s="1"/>
  <c r="J77" i="33" s="1"/>
  <c r="J80" i="33" s="1"/>
  <c r="J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K81" i="34" l="1"/>
  <c r="M62" i="34"/>
  <c r="N61" i="34" s="1"/>
  <c r="L63" i="34"/>
  <c r="L64" i="34" s="1"/>
  <c r="L77" i="34" s="1"/>
  <c r="L80" i="34" s="1"/>
  <c r="L81" i="34" s="1"/>
  <c r="L62" i="33"/>
  <c r="M61" i="33" s="1"/>
  <c r="K63" i="33"/>
  <c r="K64" i="33" s="1"/>
  <c r="K77" i="33" s="1"/>
  <c r="K80" i="33" s="1"/>
  <c r="K81"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N62" i="34" l="1"/>
  <c r="O61" i="34" s="1"/>
  <c r="M63" i="34"/>
  <c r="M64" i="34" s="1"/>
  <c r="M77" i="34" s="1"/>
  <c r="M80" i="34" s="1"/>
  <c r="M81" i="34" s="1"/>
  <c r="M62" i="33"/>
  <c r="N61" i="33" s="1"/>
  <c r="L63" i="33"/>
  <c r="L64" i="33" s="1"/>
  <c r="L77" i="33" s="1"/>
  <c r="L80" i="33" s="1"/>
  <c r="L81" i="33"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M63" i="33" l="1"/>
  <c r="M64" i="33" s="1"/>
  <c r="M77" i="33" s="1"/>
  <c r="M80" i="33" s="1"/>
  <c r="M81" i="33" s="1"/>
  <c r="N63" i="34"/>
  <c r="N64" i="34" s="1"/>
  <c r="N77" i="34" s="1"/>
  <c r="N80" i="34" s="1"/>
  <c r="N81" i="34" s="1"/>
  <c r="O62" i="34"/>
  <c r="P61" i="34" s="1"/>
  <c r="N62" i="33"/>
  <c r="O61" i="33"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N63" i="33" l="1"/>
  <c r="N64" i="33" s="1"/>
  <c r="N77" i="33" s="1"/>
  <c r="N80" i="33" s="1"/>
  <c r="N81" i="33" s="1"/>
  <c r="O63" i="34"/>
  <c r="O64" i="34" s="1"/>
  <c r="O77" i="34" s="1"/>
  <c r="O80" i="34" s="1"/>
  <c r="O81" i="34" s="1"/>
  <c r="P62" i="34"/>
  <c r="Q61" i="34" s="1"/>
  <c r="O62" i="33"/>
  <c r="P61" i="33"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O63" i="33" l="1"/>
  <c r="O64" i="33" s="1"/>
  <c r="O77" i="33" s="1"/>
  <c r="O80" i="33" s="1"/>
  <c r="O81" i="33" s="1"/>
  <c r="Q62" i="34"/>
  <c r="R61" i="34" s="1"/>
  <c r="P63" i="34"/>
  <c r="P64" i="34" s="1"/>
  <c r="P77" i="34" s="1"/>
  <c r="P80" i="34" s="1"/>
  <c r="P81" i="34" s="1"/>
  <c r="P62" i="33"/>
  <c r="Q61" i="33" s="1"/>
  <c r="H81" i="31"/>
  <c r="D46" i="20"/>
  <c r="M12" i="20"/>
  <c r="K63" i="31"/>
  <c r="K64" i="31" s="1"/>
  <c r="I87" i="31"/>
  <c r="I66" i="31" s="1"/>
  <c r="I76" i="31" s="1"/>
  <c r="I77" i="31" s="1"/>
  <c r="I80" i="31" s="1"/>
  <c r="I30" i="10"/>
  <c r="I14" i="10" s="1"/>
  <c r="I24" i="10" s="1"/>
  <c r="L62" i="31"/>
  <c r="M61" i="31" s="1"/>
  <c r="R62" i="34" l="1"/>
  <c r="S61" i="34" s="1"/>
  <c r="Q63" i="34"/>
  <c r="Q64" i="34" s="1"/>
  <c r="Q77" i="34" s="1"/>
  <c r="Q80" i="34" s="1"/>
  <c r="Q81" i="34" s="1"/>
  <c r="Q62" i="33"/>
  <c r="R61" i="33" s="1"/>
  <c r="P63" i="33"/>
  <c r="P64" i="33" s="1"/>
  <c r="P77" i="33" s="1"/>
  <c r="P80" i="33" s="1"/>
  <c r="P81" i="33" s="1"/>
  <c r="I81" i="31"/>
  <c r="D47" i="20"/>
  <c r="N12" i="20"/>
  <c r="J30" i="10"/>
  <c r="J14" i="10" s="1"/>
  <c r="J24" i="10" s="1"/>
  <c r="J87" i="31"/>
  <c r="J66" i="31" s="1"/>
  <c r="J76" i="31" s="1"/>
  <c r="J77" i="31" s="1"/>
  <c r="J80" i="31" s="1"/>
  <c r="L63" i="31"/>
  <c r="L64" i="31" s="1"/>
  <c r="M62" i="31"/>
  <c r="N61" i="31" s="1"/>
  <c r="R63" i="34" l="1"/>
  <c r="R64" i="34" s="1"/>
  <c r="R77" i="34" s="1"/>
  <c r="R80" i="34" s="1"/>
  <c r="R81" i="34" s="1"/>
  <c r="S62" i="34"/>
  <c r="T61" i="34" s="1"/>
  <c r="R62" i="33"/>
  <c r="S61" i="33" s="1"/>
  <c r="Q63" i="33"/>
  <c r="Q64" i="33" s="1"/>
  <c r="Q77" i="33" s="1"/>
  <c r="Q80" i="33" s="1"/>
  <c r="Q81" i="33" s="1"/>
  <c r="J81" i="31"/>
  <c r="K87" i="31"/>
  <c r="K66" i="31" s="1"/>
  <c r="K76" i="31" s="1"/>
  <c r="K77" i="31" s="1"/>
  <c r="K80" i="31" s="1"/>
  <c r="K30" i="10"/>
  <c r="K14" i="10" s="1"/>
  <c r="K24" i="10" s="1"/>
  <c r="D48" i="20"/>
  <c r="O12" i="20"/>
  <c r="M63" i="31"/>
  <c r="M64" i="31" s="1"/>
  <c r="N62" i="31"/>
  <c r="O61" i="31" s="1"/>
  <c r="T62" i="34" l="1"/>
  <c r="U61" i="34" s="1"/>
  <c r="S63" i="34"/>
  <c r="S64" i="34" s="1"/>
  <c r="S77" i="34" s="1"/>
  <c r="S80" i="34" s="1"/>
  <c r="S81" i="34" s="1"/>
  <c r="S62" i="33"/>
  <c r="T61" i="33" s="1"/>
  <c r="R63" i="33"/>
  <c r="R64" i="33" s="1"/>
  <c r="R77" i="33" s="1"/>
  <c r="R80" i="33" s="1"/>
  <c r="R81" i="33" s="1"/>
  <c r="K81" i="31"/>
  <c r="D49" i="20"/>
  <c r="P12" i="20"/>
  <c r="L30" i="10"/>
  <c r="L14" i="10" s="1"/>
  <c r="L24" i="10" s="1"/>
  <c r="L87" i="31"/>
  <c r="L66" i="31" s="1"/>
  <c r="L76" i="31" s="1"/>
  <c r="L77" i="31" s="1"/>
  <c r="L80" i="31" s="1"/>
  <c r="O62" i="31"/>
  <c r="P61" i="31" s="1"/>
  <c r="N63" i="31"/>
  <c r="N64" i="31" s="1"/>
  <c r="T63" i="34" l="1"/>
  <c r="T64" i="34" s="1"/>
  <c r="T77" i="34" s="1"/>
  <c r="T80" i="34" s="1"/>
  <c r="T81" i="34" s="1"/>
  <c r="C4" i="34" s="1"/>
  <c r="G31" i="29" s="1"/>
  <c r="U62" i="34"/>
  <c r="V61" i="34" s="1"/>
  <c r="S63" i="33"/>
  <c r="S64" i="33" s="1"/>
  <c r="S77" i="33" s="1"/>
  <c r="S80" i="33" s="1"/>
  <c r="S81" i="33" s="1"/>
  <c r="T62" i="33"/>
  <c r="U61" i="33" s="1"/>
  <c r="L81" i="31"/>
  <c r="D50" i="20"/>
  <c r="Q12" i="20"/>
  <c r="M87" i="31"/>
  <c r="M66" i="31" s="1"/>
  <c r="M76" i="31" s="1"/>
  <c r="M77" i="31" s="1"/>
  <c r="M80" i="31" s="1"/>
  <c r="M30" i="10"/>
  <c r="M14" i="10" s="1"/>
  <c r="M24" i="10" s="1"/>
  <c r="P62" i="31"/>
  <c r="Q61" i="31" s="1"/>
  <c r="O63" i="31"/>
  <c r="O64" i="31" s="1"/>
  <c r="V62" i="34" l="1"/>
  <c r="W61" i="34" s="1"/>
  <c r="U63" i="34"/>
  <c r="U64" i="34" s="1"/>
  <c r="U77" i="34" s="1"/>
  <c r="U80" i="34" s="1"/>
  <c r="U81" i="34" s="1"/>
  <c r="U62" i="33"/>
  <c r="V61" i="33" s="1"/>
  <c r="T63" i="33"/>
  <c r="T64" i="33" s="1"/>
  <c r="T77" i="33" s="1"/>
  <c r="T80" i="33" s="1"/>
  <c r="T81" i="33" s="1"/>
  <c r="M81" i="31"/>
  <c r="R12" i="20"/>
  <c r="D51" i="20"/>
  <c r="N30" i="10"/>
  <c r="N14" i="10" s="1"/>
  <c r="N24" i="10" s="1"/>
  <c r="N87" i="31"/>
  <c r="N66" i="31" s="1"/>
  <c r="N76" i="31" s="1"/>
  <c r="N77" i="31" s="1"/>
  <c r="N80" i="31" s="1"/>
  <c r="Q62" i="31"/>
  <c r="R61" i="31" s="1"/>
  <c r="P63" i="31"/>
  <c r="P64" i="31" s="1"/>
  <c r="U63" i="33" l="1"/>
  <c r="U64" i="33" s="1"/>
  <c r="U77" i="33" s="1"/>
  <c r="U80" i="33" s="1"/>
  <c r="U81" i="33" s="1"/>
  <c r="W62" i="34"/>
  <c r="X61" i="34" s="1"/>
  <c r="V63" i="34"/>
  <c r="V64" i="34" s="1"/>
  <c r="V77" i="34" s="1"/>
  <c r="V80" i="34" s="1"/>
  <c r="V81" i="34" s="1"/>
  <c r="C4" i="33"/>
  <c r="G30" i="29" s="1"/>
  <c r="V62" i="33"/>
  <c r="W61" i="33" s="1"/>
  <c r="N81" i="31"/>
  <c r="O87" i="31"/>
  <c r="O66" i="31" s="1"/>
  <c r="O76" i="31" s="1"/>
  <c r="O77" i="31" s="1"/>
  <c r="O80" i="31" s="1"/>
  <c r="O30" i="10"/>
  <c r="O14" i="10" s="1"/>
  <c r="O24" i="10" s="1"/>
  <c r="D52" i="20"/>
  <c r="S12" i="20"/>
  <c r="R62" i="31"/>
  <c r="S61" i="31" s="1"/>
  <c r="Q63" i="31"/>
  <c r="Q64" i="31" s="1"/>
  <c r="X62" i="34" l="1"/>
  <c r="Y61" i="34" s="1"/>
  <c r="W63" i="34"/>
  <c r="W64" i="34" s="1"/>
  <c r="W77" i="34" s="1"/>
  <c r="W80" i="34" s="1"/>
  <c r="W81" i="34" s="1"/>
  <c r="W62" i="33"/>
  <c r="X61" i="33" s="1"/>
  <c r="V63" i="33"/>
  <c r="V64" i="33" s="1"/>
  <c r="V77" i="33" s="1"/>
  <c r="V80" i="33" s="1"/>
  <c r="V81" i="33" s="1"/>
  <c r="O81" i="31"/>
  <c r="P30" i="10"/>
  <c r="P14" i="10" s="1"/>
  <c r="P24" i="10" s="1"/>
  <c r="P87" i="31"/>
  <c r="P66" i="31" s="1"/>
  <c r="P76" i="31" s="1"/>
  <c r="P77" i="31" s="1"/>
  <c r="P80" i="31" s="1"/>
  <c r="D53" i="20"/>
  <c r="T12" i="20"/>
  <c r="S62" i="31"/>
  <c r="T61" i="31" s="1"/>
  <c r="R63" i="31"/>
  <c r="R64" i="31" s="1"/>
  <c r="X63" i="34" l="1"/>
  <c r="X64" i="34" s="1"/>
  <c r="X77" i="34" s="1"/>
  <c r="X80" i="34" s="1"/>
  <c r="X81" i="34" s="1"/>
  <c r="Y62" i="34"/>
  <c r="Z61" i="34" s="1"/>
  <c r="X62" i="33"/>
  <c r="Y61" i="33" s="1"/>
  <c r="W63" i="33"/>
  <c r="W64" i="33" s="1"/>
  <c r="W77" i="33" s="1"/>
  <c r="W80" i="33" s="1"/>
  <c r="W81" i="33" s="1"/>
  <c r="P81" i="31"/>
  <c r="Q87" i="31"/>
  <c r="Q66" i="31" s="1"/>
  <c r="Q76" i="31" s="1"/>
  <c r="Q77" i="31" s="1"/>
  <c r="Q80" i="31" s="1"/>
  <c r="Q30" i="10"/>
  <c r="Q14" i="10" s="1"/>
  <c r="Q24" i="10" s="1"/>
  <c r="D54" i="20"/>
  <c r="U12" i="20"/>
  <c r="T62" i="31"/>
  <c r="U61" i="31" s="1"/>
  <c r="S63" i="31"/>
  <c r="S64" i="31" s="1"/>
  <c r="Z62" i="34" l="1"/>
  <c r="AA61" i="34" s="1"/>
  <c r="Y63" i="34"/>
  <c r="Y64" i="34" s="1"/>
  <c r="Y77" i="34" s="1"/>
  <c r="Y80" i="34" s="1"/>
  <c r="Y81" i="34" s="1"/>
  <c r="Y62" i="33"/>
  <c r="Z61" i="33" s="1"/>
  <c r="X63" i="33"/>
  <c r="X64" i="33" s="1"/>
  <c r="X77" i="33" s="1"/>
  <c r="X80" i="33" s="1"/>
  <c r="X81" i="33" s="1"/>
  <c r="Q81" i="31"/>
  <c r="R30" i="10"/>
  <c r="R14" i="10" s="1"/>
  <c r="R24" i="10" s="1"/>
  <c r="R87" i="31"/>
  <c r="R66" i="31" s="1"/>
  <c r="R76" i="31" s="1"/>
  <c r="R77" i="31" s="1"/>
  <c r="R80" i="31" s="1"/>
  <c r="D55" i="20"/>
  <c r="V12" i="20"/>
  <c r="U62" i="31"/>
  <c r="V61" i="31" s="1"/>
  <c r="T63" i="31"/>
  <c r="T64" i="31" s="1"/>
  <c r="AA62" i="34" l="1"/>
  <c r="AB61" i="34" s="1"/>
  <c r="Z63" i="34"/>
  <c r="Z64" i="34" s="1"/>
  <c r="Z77" i="34" s="1"/>
  <c r="Z80" i="34" s="1"/>
  <c r="Z81" i="34" s="1"/>
  <c r="Z62" i="33"/>
  <c r="AA61" i="33" s="1"/>
  <c r="Y63" i="33"/>
  <c r="Y64" i="33" s="1"/>
  <c r="Y77" i="33" s="1"/>
  <c r="Y80" i="33" s="1"/>
  <c r="Y81" i="33" s="1"/>
  <c r="R81" i="31"/>
  <c r="S87" i="31"/>
  <c r="S66" i="31" s="1"/>
  <c r="S76" i="31" s="1"/>
  <c r="S77" i="31" s="1"/>
  <c r="S80" i="31" s="1"/>
  <c r="S30" i="10"/>
  <c r="S14" i="10" s="1"/>
  <c r="S24" i="10" s="1"/>
  <c r="D56" i="20"/>
  <c r="W12" i="20"/>
  <c r="V62" i="31"/>
  <c r="W61" i="31" s="1"/>
  <c r="U63" i="31"/>
  <c r="U64" i="31" s="1"/>
  <c r="AA63" i="34" l="1"/>
  <c r="AA64" i="34" s="1"/>
  <c r="AA77" i="34" s="1"/>
  <c r="AA80" i="34" s="1"/>
  <c r="AA81" i="34" s="1"/>
  <c r="AB62" i="34"/>
  <c r="AC61" i="34" s="1"/>
  <c r="AA62" i="33"/>
  <c r="AB61" i="33" s="1"/>
  <c r="Z63" i="33"/>
  <c r="Z64" i="33" s="1"/>
  <c r="Z77" i="33" s="1"/>
  <c r="Z80" i="33" s="1"/>
  <c r="Z81" i="33" s="1"/>
  <c r="S81" i="31"/>
  <c r="T30" i="10"/>
  <c r="T14" i="10" s="1"/>
  <c r="T24" i="10" s="1"/>
  <c r="T87" i="31"/>
  <c r="T66" i="31" s="1"/>
  <c r="T76" i="31" s="1"/>
  <c r="T77" i="31" s="1"/>
  <c r="T80" i="31" s="1"/>
  <c r="D57" i="20"/>
  <c r="X12" i="20"/>
  <c r="W62" i="31"/>
  <c r="X61" i="31" s="1"/>
  <c r="V63" i="31"/>
  <c r="V64" i="31" s="1"/>
  <c r="AB63" i="34" l="1"/>
  <c r="AB64" i="34" s="1"/>
  <c r="AB77" i="34" s="1"/>
  <c r="AB80" i="34" s="1"/>
  <c r="AB81" i="34" s="1"/>
  <c r="C5" i="34" s="1"/>
  <c r="H31" i="29" s="1"/>
  <c r="AC62" i="34"/>
  <c r="AD61" i="34" s="1"/>
  <c r="AB62" i="33"/>
  <c r="AC61" i="33" s="1"/>
  <c r="AA63" i="33"/>
  <c r="AA64" i="33" s="1"/>
  <c r="AA77" i="33" s="1"/>
  <c r="AA80" i="33" s="1"/>
  <c r="AA81" i="33" s="1"/>
  <c r="T81" i="31"/>
  <c r="U87" i="31"/>
  <c r="U66" i="31" s="1"/>
  <c r="U76" i="31" s="1"/>
  <c r="U77" i="31" s="1"/>
  <c r="U80" i="31" s="1"/>
  <c r="U30" i="10"/>
  <c r="U14" i="10" s="1"/>
  <c r="U24" i="10" s="1"/>
  <c r="D58" i="20"/>
  <c r="Y12" i="20"/>
  <c r="X62" i="31"/>
  <c r="Y61" i="31" s="1"/>
  <c r="W63" i="31"/>
  <c r="W64" i="31" s="1"/>
  <c r="U81" i="31" l="1"/>
  <c r="AD62" i="34"/>
  <c r="AE61" i="34" s="1"/>
  <c r="AC63" i="34"/>
  <c r="AC64" i="34" s="1"/>
  <c r="AC77" i="34" s="1"/>
  <c r="AC80" i="34" s="1"/>
  <c r="AC81" i="34" s="1"/>
  <c r="AC62" i="33"/>
  <c r="AD61" i="33" s="1"/>
  <c r="AB63" i="33"/>
  <c r="AB64" i="33" s="1"/>
  <c r="AB77" i="33" s="1"/>
  <c r="AB80" i="33" s="1"/>
  <c r="AB81" i="33" s="1"/>
  <c r="D59" i="20"/>
  <c r="Z12" i="20"/>
  <c r="V30" i="10"/>
  <c r="V14" i="10" s="1"/>
  <c r="V24" i="10" s="1"/>
  <c r="V87" i="31"/>
  <c r="V66" i="31" s="1"/>
  <c r="V76" i="31" s="1"/>
  <c r="V77" i="31" s="1"/>
  <c r="V80" i="31" s="1"/>
  <c r="V81" i="31" s="1"/>
  <c r="Y62" i="31"/>
  <c r="Z61" i="31" s="1"/>
  <c r="X63" i="31"/>
  <c r="X64" i="31" s="1"/>
  <c r="AE62" i="34" l="1"/>
  <c r="AF61" i="34" s="1"/>
  <c r="AD63" i="34"/>
  <c r="AD64" i="34" s="1"/>
  <c r="AD77" i="34" s="1"/>
  <c r="AD80" i="34" s="1"/>
  <c r="AD81" i="34" s="1"/>
  <c r="C5" i="33"/>
  <c r="H30" i="29" s="1"/>
  <c r="AD62" i="33"/>
  <c r="AE61" i="33" s="1"/>
  <c r="AC63" i="33"/>
  <c r="AC64" i="33" s="1"/>
  <c r="AC77" i="33" s="1"/>
  <c r="AC80" i="33" s="1"/>
  <c r="AC81" i="33" s="1"/>
  <c r="D60" i="20"/>
  <c r="AA12" i="20"/>
  <c r="W87" i="31"/>
  <c r="W66" i="31" s="1"/>
  <c r="W76" i="31" s="1"/>
  <c r="W77" i="31" s="1"/>
  <c r="W80" i="31" s="1"/>
  <c r="W81" i="31" s="1"/>
  <c r="W30" i="10"/>
  <c r="W14" i="10" s="1"/>
  <c r="W24" i="10" s="1"/>
  <c r="Z62" i="31"/>
  <c r="AA61" i="31" s="1"/>
  <c r="Y63" i="31"/>
  <c r="Y64" i="31" s="1"/>
  <c r="AF62" i="34" l="1"/>
  <c r="AG61" i="34" s="1"/>
  <c r="AE63" i="34"/>
  <c r="AE64" i="34" s="1"/>
  <c r="AE77" i="34" s="1"/>
  <c r="AE80" i="34" s="1"/>
  <c r="AE81" i="34" s="1"/>
  <c r="AE62" i="33"/>
  <c r="AF61" i="33" s="1"/>
  <c r="AD63" i="33"/>
  <c r="AD64" i="33" s="1"/>
  <c r="AD77" i="33" s="1"/>
  <c r="AD80" i="33" s="1"/>
  <c r="AD81" i="33" s="1"/>
  <c r="D61" i="20"/>
  <c r="AB12" i="20"/>
  <c r="X30" i="10"/>
  <c r="X14" i="10" s="1"/>
  <c r="X24" i="10" s="1"/>
  <c r="X87" i="31"/>
  <c r="X66" i="31" s="1"/>
  <c r="X76" i="31" s="1"/>
  <c r="X77" i="31" s="1"/>
  <c r="X80" i="31" s="1"/>
  <c r="X81" i="31" s="1"/>
  <c r="AA62" i="31"/>
  <c r="AB61" i="31" s="1"/>
  <c r="Z63" i="31"/>
  <c r="Z64" i="31" s="1"/>
  <c r="AF63" i="34" l="1"/>
  <c r="AF64" i="34" s="1"/>
  <c r="AF77" i="34" s="1"/>
  <c r="AF80" i="34" s="1"/>
  <c r="AF81" i="34" s="1"/>
  <c r="AG62" i="34"/>
  <c r="AH61" i="34" s="1"/>
  <c r="AF62" i="33"/>
  <c r="AG61" i="33" s="1"/>
  <c r="AE63" i="33"/>
  <c r="AE64" i="33" s="1"/>
  <c r="AE77" i="33" s="1"/>
  <c r="AE80" i="33" s="1"/>
  <c r="AE81" i="33" s="1"/>
  <c r="D62" i="20"/>
  <c r="AC12" i="20"/>
  <c r="Y87" i="31"/>
  <c r="Y66" i="31" s="1"/>
  <c r="Y76" i="31" s="1"/>
  <c r="Y77" i="31" s="1"/>
  <c r="Y80" i="31" s="1"/>
  <c r="Y81" i="31" s="1"/>
  <c r="Y30" i="10"/>
  <c r="Y14" i="10" s="1"/>
  <c r="Y24" i="10" s="1"/>
  <c r="AB62" i="31"/>
  <c r="AC61" i="31" s="1"/>
  <c r="AA63" i="31"/>
  <c r="AA64" i="31" s="1"/>
  <c r="AH62" i="34" l="1"/>
  <c r="AI61" i="34" s="1"/>
  <c r="AG63" i="34"/>
  <c r="AG64" i="34" s="1"/>
  <c r="AG77" i="34" s="1"/>
  <c r="AG80" i="34" s="1"/>
  <c r="AG81" i="34" s="1"/>
  <c r="AG62" i="33"/>
  <c r="AH61" i="33" s="1"/>
  <c r="AF63" i="33"/>
  <c r="AF64" i="33" s="1"/>
  <c r="AF77" i="33" s="1"/>
  <c r="AF80" i="33" s="1"/>
  <c r="AF81" i="33" s="1"/>
  <c r="D63" i="20"/>
  <c r="AD12" i="20"/>
  <c r="Z30" i="10"/>
  <c r="Z14" i="10" s="1"/>
  <c r="Z24" i="10" s="1"/>
  <c r="Z87" i="31"/>
  <c r="Z66" i="31" s="1"/>
  <c r="Z76" i="31" s="1"/>
  <c r="Z77" i="31" s="1"/>
  <c r="Z80" i="31" s="1"/>
  <c r="Z81" i="31" s="1"/>
  <c r="AC62" i="31"/>
  <c r="AD61" i="31" s="1"/>
  <c r="AB63" i="31"/>
  <c r="AB64" i="31" s="1"/>
  <c r="AI62" i="34" l="1"/>
  <c r="AJ61" i="34" s="1"/>
  <c r="AH63" i="34"/>
  <c r="AH64" i="34" s="1"/>
  <c r="AH77" i="34" s="1"/>
  <c r="AH80" i="34" s="1"/>
  <c r="AH81" i="34" s="1"/>
  <c r="AH62" i="33"/>
  <c r="AI61" i="33" s="1"/>
  <c r="AG63" i="33"/>
  <c r="AG64" i="33" s="1"/>
  <c r="AG77" i="33" s="1"/>
  <c r="AG80" i="33" s="1"/>
  <c r="AG81" i="33" s="1"/>
  <c r="D64" i="20"/>
  <c r="AE12" i="20"/>
  <c r="AA87" i="31"/>
  <c r="AA66" i="31" s="1"/>
  <c r="AA76" i="31" s="1"/>
  <c r="AA77" i="31" s="1"/>
  <c r="AA80" i="31" s="1"/>
  <c r="AA81" i="31" s="1"/>
  <c r="C4" i="31" s="1"/>
  <c r="G29" i="29" s="1"/>
  <c r="AA30" i="10"/>
  <c r="AA14" i="10" s="1"/>
  <c r="AA24" i="10" s="1"/>
  <c r="AC63" i="31"/>
  <c r="AC64" i="31" s="1"/>
  <c r="AD62" i="31"/>
  <c r="AE61" i="31" s="1"/>
  <c r="AJ62" i="34" l="1"/>
  <c r="AK61" i="34" s="1"/>
  <c r="AI63" i="34"/>
  <c r="AI64" i="34" s="1"/>
  <c r="AI77" i="34" s="1"/>
  <c r="AI80" i="34" s="1"/>
  <c r="AI81" i="34" s="1"/>
  <c r="AI62" i="33"/>
  <c r="AJ61" i="33" s="1"/>
  <c r="AH63" i="33"/>
  <c r="AH64" i="33" s="1"/>
  <c r="AH77" i="33" s="1"/>
  <c r="AH80" i="33" s="1"/>
  <c r="AH81" i="33" s="1"/>
  <c r="D65" i="20"/>
  <c r="AF12" i="20"/>
  <c r="AB30" i="10"/>
  <c r="AB14" i="10" s="1"/>
  <c r="AB24" i="10" s="1"/>
  <c r="AB87" i="31"/>
  <c r="AB66" i="31" s="1"/>
  <c r="AB76" i="31" s="1"/>
  <c r="AB77" i="31" s="1"/>
  <c r="AB80" i="31" s="1"/>
  <c r="AB81" i="31" s="1"/>
  <c r="AE62" i="31"/>
  <c r="AF61" i="31" s="1"/>
  <c r="AD63" i="31"/>
  <c r="AD64" i="31" s="1"/>
  <c r="AJ63" i="34" l="1"/>
  <c r="AJ64" i="34" s="1"/>
  <c r="AJ77" i="34" s="1"/>
  <c r="AJ80" i="34" s="1"/>
  <c r="AJ81" i="34" s="1"/>
  <c r="C6" i="34" s="1"/>
  <c r="I31" i="29" s="1"/>
  <c r="AK62" i="34"/>
  <c r="AL61" i="34" s="1"/>
  <c r="AJ62" i="33"/>
  <c r="AK61" i="33" s="1"/>
  <c r="AI63" i="33"/>
  <c r="AI64" i="33" s="1"/>
  <c r="AI77" i="33" s="1"/>
  <c r="AI80" i="33" s="1"/>
  <c r="AI81" i="33" s="1"/>
  <c r="D66" i="20"/>
  <c r="AG12" i="20"/>
  <c r="AC87" i="31"/>
  <c r="AC66" i="31" s="1"/>
  <c r="AC76" i="31" s="1"/>
  <c r="AC77" i="31" s="1"/>
  <c r="AC80" i="31" s="1"/>
  <c r="AC81" i="31" s="1"/>
  <c r="AC30" i="10"/>
  <c r="AC14" i="10" s="1"/>
  <c r="AC24" i="10" s="1"/>
  <c r="AF62" i="31"/>
  <c r="AG61" i="31" s="1"/>
  <c r="AE63" i="31"/>
  <c r="AE64" i="31" s="1"/>
  <c r="AL62" i="34" l="1"/>
  <c r="AM61" i="34" s="1"/>
  <c r="AK63" i="34"/>
  <c r="AK64" i="34" s="1"/>
  <c r="AK77" i="34" s="1"/>
  <c r="AK80" i="34" s="1"/>
  <c r="AK81" i="34" s="1"/>
  <c r="AK62" i="33"/>
  <c r="AL61" i="33" s="1"/>
  <c r="AJ63" i="33"/>
  <c r="AJ64" i="33" s="1"/>
  <c r="AJ77" i="33" s="1"/>
  <c r="AJ80" i="33" s="1"/>
  <c r="AJ81" i="33" s="1"/>
  <c r="D67" i="20"/>
  <c r="AH12" i="20"/>
  <c r="AD30" i="10"/>
  <c r="AD14" i="10" s="1"/>
  <c r="AD24" i="10" s="1"/>
  <c r="AD87" i="31"/>
  <c r="AD66" i="31" s="1"/>
  <c r="AD76" i="31" s="1"/>
  <c r="AD77" i="31" s="1"/>
  <c r="AD80" i="31" s="1"/>
  <c r="AD81" i="31" s="1"/>
  <c r="AG62" i="31"/>
  <c r="AH61" i="31" s="1"/>
  <c r="AF63" i="31"/>
  <c r="AF64" i="31" s="1"/>
  <c r="AM62" i="34" l="1"/>
  <c r="AN61" i="34" s="1"/>
  <c r="AL63" i="34"/>
  <c r="AL64" i="34" s="1"/>
  <c r="AL77" i="34" s="1"/>
  <c r="AL80" i="34" s="1"/>
  <c r="AL81" i="34" s="1"/>
  <c r="C6" i="33"/>
  <c r="I30" i="29" s="1"/>
  <c r="AL62" i="33"/>
  <c r="AM61" i="33" s="1"/>
  <c r="AK63" i="33"/>
  <c r="AK64" i="33" s="1"/>
  <c r="AK77" i="33" s="1"/>
  <c r="AK80" i="33" s="1"/>
  <c r="AK81" i="33" s="1"/>
  <c r="D68" i="20"/>
  <c r="AI12" i="20"/>
  <c r="AE87" i="31"/>
  <c r="AE66" i="31" s="1"/>
  <c r="AE76" i="31" s="1"/>
  <c r="AE77" i="31" s="1"/>
  <c r="AE80" i="31" s="1"/>
  <c r="AE81" i="31" s="1"/>
  <c r="AE30" i="10"/>
  <c r="AE14" i="10" s="1"/>
  <c r="AE24" i="10" s="1"/>
  <c r="AH62" i="31"/>
  <c r="AI61" i="31" s="1"/>
  <c r="AG63" i="31"/>
  <c r="AG64" i="31" s="1"/>
  <c r="AN62" i="34" l="1"/>
  <c r="AO61" i="34" s="1"/>
  <c r="AM63" i="34"/>
  <c r="AM64" i="34" s="1"/>
  <c r="AM77" i="34" s="1"/>
  <c r="AM80" i="34" s="1"/>
  <c r="AM81" i="34" s="1"/>
  <c r="AM62" i="33"/>
  <c r="AN61" i="33" s="1"/>
  <c r="AL63" i="33"/>
  <c r="AL64" i="33" s="1"/>
  <c r="AL77" i="33" s="1"/>
  <c r="AL80" i="33" s="1"/>
  <c r="AL81" i="33" s="1"/>
  <c r="D69" i="20"/>
  <c r="AJ12" i="20"/>
  <c r="AF30" i="10"/>
  <c r="AF14" i="10" s="1"/>
  <c r="AF24" i="10" s="1"/>
  <c r="AF87" i="31"/>
  <c r="AF66" i="31" s="1"/>
  <c r="AF76" i="31" s="1"/>
  <c r="AF77" i="31" s="1"/>
  <c r="AF80" i="31" s="1"/>
  <c r="AF81" i="31" s="1"/>
  <c r="AI62" i="31"/>
  <c r="AJ61" i="31" s="1"/>
  <c r="AH63" i="31"/>
  <c r="AH64" i="31" s="1"/>
  <c r="AO62" i="34" l="1"/>
  <c r="AP61" i="34" s="1"/>
  <c r="AN63" i="34"/>
  <c r="AN64" i="34" s="1"/>
  <c r="AN77" i="34" s="1"/>
  <c r="AN80" i="34" s="1"/>
  <c r="AN81" i="34" s="1"/>
  <c r="AN62" i="33"/>
  <c r="AO61" i="33" s="1"/>
  <c r="AM63" i="33"/>
  <c r="AM64" i="33" s="1"/>
  <c r="AM77" i="33" s="1"/>
  <c r="AM80" i="33" s="1"/>
  <c r="AM81" i="33" s="1"/>
  <c r="D70" i="20"/>
  <c r="AK12" i="20"/>
  <c r="AG87" i="31"/>
  <c r="AG66" i="31" s="1"/>
  <c r="AG76" i="31" s="1"/>
  <c r="AG77" i="31" s="1"/>
  <c r="AG80" i="31" s="1"/>
  <c r="AG81" i="31" s="1"/>
  <c r="AG30" i="10"/>
  <c r="AG14" i="10" s="1"/>
  <c r="AG24" i="10" s="1"/>
  <c r="AJ62" i="31"/>
  <c r="AK61" i="31" s="1"/>
  <c r="AI63" i="31"/>
  <c r="AI64" i="31" s="1"/>
  <c r="AO63" i="34" l="1"/>
  <c r="AO64" i="34" s="1"/>
  <c r="AO77" i="34" s="1"/>
  <c r="AO80" i="34" s="1"/>
  <c r="AO81" i="34" s="1"/>
  <c r="AP62" i="34"/>
  <c r="AQ61" i="34" s="1"/>
  <c r="AO62" i="33"/>
  <c r="AP61" i="33" s="1"/>
  <c r="AN63" i="33"/>
  <c r="AN64" i="33" s="1"/>
  <c r="AN77" i="33" s="1"/>
  <c r="AN80" i="33" s="1"/>
  <c r="AN81" i="33" s="1"/>
  <c r="D71" i="20"/>
  <c r="AL12" i="20"/>
  <c r="AH30" i="10"/>
  <c r="AH14" i="10" s="1"/>
  <c r="AH24" i="10" s="1"/>
  <c r="AH87" i="31"/>
  <c r="AH66" i="31" s="1"/>
  <c r="AH76" i="31" s="1"/>
  <c r="AH77" i="31" s="1"/>
  <c r="AH80" i="31" s="1"/>
  <c r="AH81" i="31" s="1"/>
  <c r="AK62" i="31"/>
  <c r="AL61" i="31" s="1"/>
  <c r="AJ63" i="31"/>
  <c r="AJ64" i="31" s="1"/>
  <c r="AQ62" i="34" l="1"/>
  <c r="AR61" i="34" s="1"/>
  <c r="AP63" i="34"/>
  <c r="AP64" i="34" s="1"/>
  <c r="AP77" i="34" s="1"/>
  <c r="AP80" i="34" s="1"/>
  <c r="AP81" i="34" s="1"/>
  <c r="AP62" i="33"/>
  <c r="AQ61" i="33" s="1"/>
  <c r="AO63" i="33"/>
  <c r="AO64" i="33" s="1"/>
  <c r="AO77" i="33" s="1"/>
  <c r="AO80" i="33" s="1"/>
  <c r="AO81" i="33" s="1"/>
  <c r="D72" i="20"/>
  <c r="AM12" i="20"/>
  <c r="AI87" i="31"/>
  <c r="AI66" i="31" s="1"/>
  <c r="AI76" i="31" s="1"/>
  <c r="AI77" i="31" s="1"/>
  <c r="AI80" i="31" s="1"/>
  <c r="AI81" i="31" s="1"/>
  <c r="C5" i="31" s="1"/>
  <c r="H29" i="29" s="1"/>
  <c r="AI30" i="10"/>
  <c r="AI14" i="10" s="1"/>
  <c r="AI24" i="10" s="1"/>
  <c r="AK63" i="31"/>
  <c r="AK64" i="31" s="1"/>
  <c r="AL62" i="31"/>
  <c r="AM61" i="31" s="1"/>
  <c r="AR62" i="34" l="1"/>
  <c r="AS61" i="34" s="1"/>
  <c r="AQ63" i="34"/>
  <c r="AQ64" i="34" s="1"/>
  <c r="AQ77" i="34" s="1"/>
  <c r="AQ80" i="34" s="1"/>
  <c r="AQ81" i="34" s="1"/>
  <c r="AQ62" i="33"/>
  <c r="AR61" i="33" s="1"/>
  <c r="AP63" i="33"/>
  <c r="AP64" i="33" s="1"/>
  <c r="AP77" i="33" s="1"/>
  <c r="AP80" i="33" s="1"/>
  <c r="AP81" i="33" s="1"/>
  <c r="D73" i="20"/>
  <c r="AN12" i="20"/>
  <c r="AJ30" i="10"/>
  <c r="AJ14" i="10" s="1"/>
  <c r="AJ24" i="10" s="1"/>
  <c r="AJ87" i="31"/>
  <c r="AJ66" i="31" s="1"/>
  <c r="AJ76" i="31" s="1"/>
  <c r="AJ77" i="31" s="1"/>
  <c r="AJ80" i="31" s="1"/>
  <c r="AJ81" i="31" s="1"/>
  <c r="AM62" i="31"/>
  <c r="AN61" i="31" s="1"/>
  <c r="AL63" i="31"/>
  <c r="AL64" i="31" s="1"/>
  <c r="AS62" i="34" l="1"/>
  <c r="AT61" i="34" s="1"/>
  <c r="AR63" i="34"/>
  <c r="AR64" i="34" s="1"/>
  <c r="AR77" i="34" s="1"/>
  <c r="AR80" i="34" s="1"/>
  <c r="AR81" i="34" s="1"/>
  <c r="AR62" i="33"/>
  <c r="AS61" i="33" s="1"/>
  <c r="AQ63" i="33"/>
  <c r="AQ64" i="33" s="1"/>
  <c r="AQ77" i="33" s="1"/>
  <c r="AQ80" i="33" s="1"/>
  <c r="AQ81" i="33" s="1"/>
  <c r="D75" i="20"/>
  <c r="AO12" i="20"/>
  <c r="AK87" i="31"/>
  <c r="AK66" i="31" s="1"/>
  <c r="AK76" i="31" s="1"/>
  <c r="AK77" i="31" s="1"/>
  <c r="AK80" i="31" s="1"/>
  <c r="AK81" i="31" s="1"/>
  <c r="AK30" i="10"/>
  <c r="AK14" i="10" s="1"/>
  <c r="AK24" i="10" s="1"/>
  <c r="AN62" i="31"/>
  <c r="AO61" i="31" s="1"/>
  <c r="AM63" i="31"/>
  <c r="AM64" i="31" s="1"/>
  <c r="AM77" i="31" s="1"/>
  <c r="AM80" i="31" s="1"/>
  <c r="AS63" i="34" l="1"/>
  <c r="AS64" i="34" s="1"/>
  <c r="AS77" i="34" s="1"/>
  <c r="AS80" i="34" s="1"/>
  <c r="AS81" i="34" s="1"/>
  <c r="AT62" i="34"/>
  <c r="AU61" i="34" s="1"/>
  <c r="AS62" i="33"/>
  <c r="AT61" i="33" s="1"/>
  <c r="AR63" i="33"/>
  <c r="AR64" i="33" s="1"/>
  <c r="AR77" i="33" s="1"/>
  <c r="AR80" i="33" s="1"/>
  <c r="AR81" i="33" s="1"/>
  <c r="AL30" i="10"/>
  <c r="AL14" i="10" s="1"/>
  <c r="AL24" i="10" s="1"/>
  <c r="AL87" i="31"/>
  <c r="AL66" i="31" s="1"/>
  <c r="AL76" i="31" s="1"/>
  <c r="AL77" i="31" s="1"/>
  <c r="AL80" i="31" s="1"/>
  <c r="AL81" i="31" s="1"/>
  <c r="AM81" i="31" s="1"/>
  <c r="AO62" i="31"/>
  <c r="AP61" i="31" s="1"/>
  <c r="AN63" i="31"/>
  <c r="AN64" i="31" s="1"/>
  <c r="AN77" i="31" s="1"/>
  <c r="AN80" i="31" s="1"/>
  <c r="AT63" i="34" l="1"/>
  <c r="AT64" i="34" s="1"/>
  <c r="AT77" i="34" s="1"/>
  <c r="AT80" i="34" s="1"/>
  <c r="AT81" i="34" s="1"/>
  <c r="AU62" i="34"/>
  <c r="AV61" i="34" s="1"/>
  <c r="AT62" i="33"/>
  <c r="AU61" i="33" s="1"/>
  <c r="AS63" i="33"/>
  <c r="AS64" i="33" s="1"/>
  <c r="AS77" i="33" s="1"/>
  <c r="AS80" i="33" s="1"/>
  <c r="AS81" i="33" s="1"/>
  <c r="AN81" i="31"/>
  <c r="AP62" i="31"/>
  <c r="AQ61" i="31" s="1"/>
  <c r="AO63" i="31"/>
  <c r="AO64" i="31" s="1"/>
  <c r="AO77" i="31" s="1"/>
  <c r="AO80" i="31" s="1"/>
  <c r="AU63" i="34" l="1"/>
  <c r="AU64" i="34" s="1"/>
  <c r="AU77" i="34" s="1"/>
  <c r="AU80" i="34" s="1"/>
  <c r="AU81" i="34" s="1"/>
  <c r="AV62" i="34"/>
  <c r="AW61" i="34" s="1"/>
  <c r="AU62" i="33"/>
  <c r="AV61" i="33" s="1"/>
  <c r="AT63" i="33"/>
  <c r="AT64" i="33" s="1"/>
  <c r="AT77" i="33" s="1"/>
  <c r="AT80" i="33" s="1"/>
  <c r="AT81" i="33" s="1"/>
  <c r="AO81" i="31"/>
  <c r="AQ62" i="31"/>
  <c r="AR61" i="31" s="1"/>
  <c r="AP63" i="31"/>
  <c r="AP64" i="31" s="1"/>
  <c r="AP77" i="31" s="1"/>
  <c r="AP80" i="31" s="1"/>
  <c r="AW62" i="34" l="1"/>
  <c r="AX61" i="34" s="1"/>
  <c r="AV63" i="34"/>
  <c r="AV64" i="34" s="1"/>
  <c r="AV77" i="34" s="1"/>
  <c r="AV80" i="34" s="1"/>
  <c r="AV81" i="34" s="1"/>
  <c r="AV62" i="33"/>
  <c r="AW61" i="33" s="1"/>
  <c r="AU63" i="33"/>
  <c r="AU64" i="33" s="1"/>
  <c r="AU77" i="33" s="1"/>
  <c r="AU80" i="33" s="1"/>
  <c r="AU81" i="33" s="1"/>
  <c r="AP81" i="31"/>
  <c r="AR62" i="31"/>
  <c r="AS61" i="31" s="1"/>
  <c r="AQ63" i="31"/>
  <c r="AQ64" i="31" s="1"/>
  <c r="AQ77" i="31" s="1"/>
  <c r="AQ80" i="31" s="1"/>
  <c r="AX62" i="34" l="1"/>
  <c r="AY61" i="34" s="1"/>
  <c r="AW63" i="34"/>
  <c r="AW64" i="34" s="1"/>
  <c r="AW77" i="34" s="1"/>
  <c r="AW80" i="34" s="1"/>
  <c r="AW81" i="34" s="1"/>
  <c r="AW62" i="33"/>
  <c r="AX61" i="33" s="1"/>
  <c r="AV63" i="33"/>
  <c r="AV64" i="33" s="1"/>
  <c r="AV77" i="33" s="1"/>
  <c r="AV80" i="33" s="1"/>
  <c r="AV81" i="33" s="1"/>
  <c r="AQ81" i="31"/>
  <c r="C6" i="31"/>
  <c r="I29" i="29" s="1"/>
  <c r="AS62" i="31"/>
  <c r="AT61" i="31" s="1"/>
  <c r="AR63" i="31"/>
  <c r="AR64" i="31" s="1"/>
  <c r="AR77" i="31" s="1"/>
  <c r="AR80" i="31" s="1"/>
  <c r="C7" i="34" l="1"/>
  <c r="J31" i="29" s="1"/>
  <c r="AY62" i="34"/>
  <c r="AZ61" i="34" s="1"/>
  <c r="AX63" i="34"/>
  <c r="AX64" i="34" s="1"/>
  <c r="AX77" i="34" s="1"/>
  <c r="AX80" i="34" s="1"/>
  <c r="AX81" i="34" s="1"/>
  <c r="AX62" i="33"/>
  <c r="AY61" i="33" s="1"/>
  <c r="AW63" i="33"/>
  <c r="AW64" i="33" s="1"/>
  <c r="AW77" i="33" s="1"/>
  <c r="AW80" i="33" s="1"/>
  <c r="AW81" i="33" s="1"/>
  <c r="AR81" i="31"/>
  <c r="AS63" i="31"/>
  <c r="AS64" i="31" s="1"/>
  <c r="AS77" i="31" s="1"/>
  <c r="AS80" i="31" s="1"/>
  <c r="AT62" i="31"/>
  <c r="AU61" i="31" s="1"/>
  <c r="AZ62" i="34" l="1"/>
  <c r="BA61" i="34" s="1"/>
  <c r="AY63" i="34"/>
  <c r="AY64" i="34" s="1"/>
  <c r="AY77" i="34" s="1"/>
  <c r="AY80" i="34" s="1"/>
  <c r="AY81" i="34" s="1"/>
  <c r="C7" i="33"/>
  <c r="J30" i="29" s="1"/>
  <c r="AY62" i="33"/>
  <c r="AZ61" i="33" s="1"/>
  <c r="AX63" i="33"/>
  <c r="AX64" i="33" s="1"/>
  <c r="AX77" i="33" s="1"/>
  <c r="AX80" i="33" s="1"/>
  <c r="AX81" i="33" s="1"/>
  <c r="AS81" i="31"/>
  <c r="AU62" i="31"/>
  <c r="AV61" i="31" s="1"/>
  <c r="AT63" i="31"/>
  <c r="AT64" i="31" s="1"/>
  <c r="AT77" i="31" s="1"/>
  <c r="AT80" i="31" s="1"/>
  <c r="BA62" i="34" l="1"/>
  <c r="BB61" i="34" s="1"/>
  <c r="AZ63" i="34"/>
  <c r="AZ64" i="34" s="1"/>
  <c r="AZ77" i="34" s="1"/>
  <c r="AZ80" i="34" s="1"/>
  <c r="AZ81" i="34" s="1"/>
  <c r="AZ62" i="33"/>
  <c r="BA61" i="33" s="1"/>
  <c r="AY63" i="33"/>
  <c r="AY64" i="33" s="1"/>
  <c r="AY77" i="33" s="1"/>
  <c r="AY80" i="33" s="1"/>
  <c r="AY81" i="33" s="1"/>
  <c r="AT81" i="31"/>
  <c r="AV62" i="31"/>
  <c r="AW61" i="31" s="1"/>
  <c r="AU63" i="31"/>
  <c r="AU64" i="31" s="1"/>
  <c r="AU77" i="31" s="1"/>
  <c r="AU80" i="31" s="1"/>
  <c r="BA63" i="34" l="1"/>
  <c r="BA64" i="34" s="1"/>
  <c r="BA77" i="34" s="1"/>
  <c r="BA80" i="34" s="1"/>
  <c r="BA81" i="34" s="1"/>
  <c r="BB62" i="34"/>
  <c r="BC61" i="34" s="1"/>
  <c r="BA62" i="33"/>
  <c r="BB61" i="33" s="1"/>
  <c r="AZ63" i="33"/>
  <c r="AZ64" i="33" s="1"/>
  <c r="AZ77" i="33" s="1"/>
  <c r="AZ80" i="33" s="1"/>
  <c r="AZ81" i="33" s="1"/>
  <c r="AU81" i="31"/>
  <c r="AW62" i="31"/>
  <c r="AX61" i="31" s="1"/>
  <c r="AV63" i="31"/>
  <c r="AV64" i="31" s="1"/>
  <c r="AV77" i="31" s="1"/>
  <c r="AV80" i="31" s="1"/>
  <c r="BC62" i="34" l="1"/>
  <c r="BD61" i="34" s="1"/>
  <c r="BB63" i="34"/>
  <c r="BB64" i="34" s="1"/>
  <c r="BB77" i="34" s="1"/>
  <c r="BB80" i="34" s="1"/>
  <c r="BB81" i="34" s="1"/>
  <c r="BB62" i="33"/>
  <c r="BC61" i="33" s="1"/>
  <c r="BA63" i="33"/>
  <c r="BA64" i="33" s="1"/>
  <c r="BA77" i="33" s="1"/>
  <c r="BA80" i="33" s="1"/>
  <c r="BA81" i="33" s="1"/>
  <c r="AV81" i="31"/>
  <c r="AX62" i="31"/>
  <c r="AY61" i="31" s="1"/>
  <c r="AW63" i="31"/>
  <c r="AW64" i="31" s="1"/>
  <c r="AW77" i="31" s="1"/>
  <c r="AW80" i="31" s="1"/>
  <c r="BD62" i="34" l="1"/>
  <c r="BD63" i="34" s="1"/>
  <c r="BD64" i="34" s="1"/>
  <c r="BD77" i="34" s="1"/>
  <c r="BD80" i="34" s="1"/>
  <c r="BC63" i="34"/>
  <c r="BC64" i="34" s="1"/>
  <c r="BC77" i="34" s="1"/>
  <c r="BC80" i="34" s="1"/>
  <c r="BC81" i="34" s="1"/>
  <c r="BC62" i="33"/>
  <c r="BD61" i="33" s="1"/>
  <c r="BB63" i="33"/>
  <c r="BB64" i="33" s="1"/>
  <c r="BB77" i="33" s="1"/>
  <c r="BB80" i="33" s="1"/>
  <c r="BB81" i="33" s="1"/>
  <c r="AW81" i="31"/>
  <c r="AY62" i="31"/>
  <c r="AZ61" i="31" s="1"/>
  <c r="AX63" i="31"/>
  <c r="AX64" i="31" s="1"/>
  <c r="AX77" i="31" s="1"/>
  <c r="AX80" i="31" s="1"/>
  <c r="BD81" i="34" l="1"/>
  <c r="BD62" i="33"/>
  <c r="BD63" i="33" s="1"/>
  <c r="BD64" i="33" s="1"/>
  <c r="BD77" i="33" s="1"/>
  <c r="BD80" i="33" s="1"/>
  <c r="BC63" i="33"/>
  <c r="BC64" i="33" s="1"/>
  <c r="BC77" i="33" s="1"/>
  <c r="BC80" i="33" s="1"/>
  <c r="BC81" i="33" s="1"/>
  <c r="AX81" i="31"/>
  <c r="AZ62" i="31"/>
  <c r="BA61" i="31" s="1"/>
  <c r="AY63" i="31"/>
  <c r="AY64" i="31" s="1"/>
  <c r="AY77" i="31" s="1"/>
  <c r="AY80" i="31" s="1"/>
  <c r="BD81" i="33" l="1"/>
  <c r="AY81" i="3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<sst xmlns="http://schemas.openxmlformats.org/spreadsheetml/2006/main" count="1109" uniqueCount="359">
  <si>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</si>
  <si>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</si>
  <si>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</si>
  <si>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</si>
  <si>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</si>
  <si>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</si>
  <si>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</si>
  <si>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</si>
  <si>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</si>
  <si>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</si>
  <si>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</si>
  <si>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</si>
  <si>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</si>
  <si>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</si>
  <si>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</si>
  <si>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</si>
  <si>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</si>
  <si>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</si>
  <si>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</si>
  <si>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</si>
  <si>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</si>
  <si>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</si>
  <si>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</si>
  <si>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</si>
  <si>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</si>
  <si>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</si>
  <si>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</si>
  <si>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</si>
  <si>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</si>
  <si>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</si>
  <si>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</si>
  <si>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</si>
  <si>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</si>
  <si>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</si>
  <si>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</si>
  <si>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</si>
  <si>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</si>
  <si>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</si>
  <si>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</si>
  <si>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</si>
  <si>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</si>
  <si>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</si>
  <si>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</si>
  <si>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</si>
  <si>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</si>
  <si>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</si>
  <si>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</si>
  <si>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</si>
  <si>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</si>
  <si>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</si>
  <si>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</si>
  <si>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</si>
  <si>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</si>
  <si>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</si>
  <si>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</si>
  <si>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</si>
  <si>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</si>
  <si>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</si>
  <si>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</si>
  <si>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</si>
  <si>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</si>
  <si>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</si>
  <si>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</si>
  <si>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</si>
  <si>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</si>
  <si>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</si>
  <si>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</si>
  <si>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</si>
  <si>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</si>
  <si>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</si>
  <si>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</si>
  <si>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</si>
  <si>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</si>
  <si>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</si>
  <si>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</si>
  <si>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</si>
  <si>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</si>
  <si>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</si>
  <si>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</si>
  <si>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</si>
  <si>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</si>
  <si>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</si>
  <si>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</si>
  <si>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</si>
  <si>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</si>
  <si>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</si>
  <si>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</si>
  <si>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</si>
  <si>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</si>
  <si>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</si>
  <si>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</si>
  <si>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</si>
  <si>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</si>
  <si>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</si>
  <si>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</si>
  <si>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</si>
  <si>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</si>
  <si>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</si>
  <si>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</si>
  <si>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</si>
  <si>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</si>
  <si>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</si>
  <si>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</si>
  <si>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</si>
  <si>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</si>
  <si>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</si>
  <si>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</si>
  <si>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</si>
  <si>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</si>
  <si>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</si>
  <si>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</si>
  <si>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</si>
  <si>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</si>
  <si>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</si>
  <si>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</si>
  <si>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</si>
  <si>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</si>
  <si>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</si>
  <si>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</si>
  <si>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</si>
  <si>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</si>
  <si>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</si>
  <si>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</si>
  <si>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</si>
  <si>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</si>
  <si>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</si>
  <si>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</si>
  <si>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</si>
  <si>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</si>
  <si>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</si>
  <si>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</si>
  <si>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</si>
  <si>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</si>
  <si>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</si>
  <si>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</si>
  <si>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</si>
  <si>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</si>
  <si>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</si>
  <si>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</si>
  <si>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</si>
  <si>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</si>
  <si>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</si>
  <si>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</si>
  <si>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</si>
  <si>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</si>
  <si>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</si>
  <si>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</si>
  <si>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</si>
  <si>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</si>
  <si>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</si>
  <si>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</si>
  <si>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</si>
  <si>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</si>
  <si>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</si>
  <si>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</si>
  <si>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</si>
  <si>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</si>
  <si>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</si>
  <si>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</si>
  <si>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</si>
  <si>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</si>
  <si>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</si>
  <si>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</si>
  <si>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</si>
  <si>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</si>
  <si>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</si>
  <si>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</si>
  <si>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</si>
  <si>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</si>
  <si>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</si>
  <si>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</si>
  <si>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</si>
  <si>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</si>
  <si>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</si>
  <si>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</si>
  <si>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</si>
  <si>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</si>
  <si>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</si>
  <si>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</si>
  <si>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</si>
  <si>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</si>
  <si>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</si>
  <si>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</si>
  <si>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</si>
  <si>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</si>
  <si>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</si>
  <si>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</si>
  <si>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</si>
  <si>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</si>
  <si>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</si>
  <si>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</si>
  <si>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</si>
  <si>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</si>
  <si>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</si>
  <si>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</si>
  <si>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</si>
  <si>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</si>
  <si>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</si>
  <si>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</si>
  <si>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</si>
  <si>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</si>
  <si>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</si>
  <si>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</si>
  <si>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</si>
  <si>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</si>
  <si>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</si>
  <si>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</si>
  <si>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</si>
  <si>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</si>
  <si>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</si>
  <si>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</si>
  <si>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</si>
  <si>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</si>
  <si>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</si>
  <si>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</si>
  <si>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</si>
  <si>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</si>
  <si>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</si>
  <si>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</si>
  <si>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</si>
  <si>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</si>
  <si>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</si>
  <si>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</si>
  <si>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</si>
  <si>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</si>
  <si>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</si>
  <si>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</si>
  <si>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</si>
  <si>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</si>
  <si>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</si>
  <si>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</si>
  <si>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</si>
  <si>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</si>
  <si>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</si>
  <si>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</si>
  <si>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</si>
  <si>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</si>
  <si>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</si>
  <si>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</si>
  <si>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</si>
  <si>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</si>
  <si>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</si>
  <si>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</si>
  <si>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</si>
  <si>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</si>
  <si>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</si>
  <si>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</si>
  <si>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</si>
  <si>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</si>
  <si>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</si>
  <si>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</si>
  <si>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</si>
  <si>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</si>
  <si>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</si>
  <si>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</si>
  <si>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</si>
  <si>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</si>
  <si>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</si>
  <si>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</si>
  <si>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</si>
  <si>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</si>
  <si>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</si>
  <si>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</si>
  <si>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</si>
  <si>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</si>
  <si>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</si>
  <si>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</si>
  <si>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</si>
  <si>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</si>
  <si>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</si>
  <si>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</si>
  <si>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</si>
  <si>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</si>
  <si>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</si>
  <si>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</si>
  <si>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</si>
  <si>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</si>
  <si>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</si>
  <si>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</si>
  <si>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</si>
  <si>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</si>
  <si>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</si>
  <si>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</si>
  <si>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</si>
  <si>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</si>
  <si>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</si>
  <si>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</si>
  <si>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</si>
  <si>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</si>
  <si>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</si>
  <si>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</si>
  <si>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</si>
  <si>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</si>
  <si>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</si>
  <si>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</si>
  <si>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</si>
  <si>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</si>
  <si>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</si>
  <si>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</si>
  <si>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</si>
  <si>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</si>
  <si>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</si>
  <si>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</si>
  <si>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</si>
  <si>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</si>
  <si>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</si>
  <si>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</si>
  <si>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</si>
  <si>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</si>
  <si>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</si>
  <si>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</si>
  <si>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</si>
  <si>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</si>
  <si>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</si>
  <si>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</si>
  <si>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</si>
  <si>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</si>
  <si>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</si>
  <si>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</si>
  <si>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</si>
  <si>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</si>
  <si>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</si>
  <si>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</si>
  <si>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</si>
  <si>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</si>
  <si>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</si>
  <si>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</si>
  <si>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</si>
  <si>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</si>
  <si>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</si>
  <si>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</si>
  <si>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</si>
  <si>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</si>
  <si>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</si>
  <si>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</si>
  <si>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</si>
  <si>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</si>
  <si>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</si>
  <si>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</si>
  <si>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</si>
  <si>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</si>
  <si>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Baseline</t>
  </si>
  <si>
    <t>Refresh on 4-yearly cycles</t>
  </si>
  <si>
    <t>Refresh on 6-yearly cycles, incurring additional IT support costs</t>
  </si>
  <si>
    <t>Capital cost for replacement of client infrastructure based upon WPD's current 4-yearly replacement programme.</t>
  </si>
  <si>
    <t>Capital cost for replacement of client infrastructure based upon extending the programme to 6 yearly cycles</t>
  </si>
  <si>
    <t>Replacement on 4-yearly cycles, as per the Baseline Scenario</t>
  </si>
  <si>
    <t>Computer hardware is replaced/upgraded at periodic intervals in order to;
a. Take advantage of improvements in hardware performance and reliability;
b. Reduce “out of warranty” maintenance costs;
c. Reduce support &amp; training costs by using common technologies across assset bases;
d. Experience less diverse faults and;
e. Reduce the risk of any new software being incompatible with existing infrastructure.
Technology refresh delivers immediate benefits through better performance and reliability.  
Technology refresh enables the business to take advantage of innovation in IT and to apply it within the distribution business.  This is because a modern infrastructure reduces the likelihood that any new software will be incompatible with the infrastructure.  (e.g today’s new software will not be certified to run on the old Windows NT platforms)
WPD currently refreshes PCs and printers on a 4 yearly replacement cycle.  This CBA compares this cycle with a 6 year replacement cycle.  A longer cycle will reduce capital replacement costs over the medium and long term, however additional IT support will be required to manage the increased number of failures experienced with ageing assets.  Additionally, An aging infrastructure will put the business at risk operationally because it will not be able to take the lastest application software upgrades due to software/hardware incompatibilities and will put the business at risk of being unable to innovate due to software/hardware incompatibilities.</t>
  </si>
  <si>
    <t xml:space="preserve">An ageing infrastructure will drive higher fault rates requiring additional IT support and problem management systems.  More demands will be placed on local business site contacts making the current support model untenable.  Additional costs  allow for the extra resources and systems required.
</t>
  </si>
  <si>
    <t>Option 1(i)</t>
  </si>
  <si>
    <t>Option 1(ii)</t>
  </si>
  <si>
    <t>1(i)</t>
  </si>
  <si>
    <t>This analysis has been completed to assess the sensitivity of the investment options to increases in the capital costs of IT equipment.  This demonstrates that a 4-year cycle remains the most cost-effective even if capital costs increase by 20%.</t>
  </si>
  <si>
    <t>1(ii)</t>
  </si>
  <si>
    <t>This analysis has been completed to assess the sensitivity of the investment options to decreases in the operational cost of IT support.  This demonstrates that a 4-year cycle remains the most cost-effective even if support costs decrease by 20%.</t>
  </si>
  <si>
    <t>Sensitivity analysis: increase in IT Capital Costs</t>
  </si>
  <si>
    <t>Sensitivity analysis: decrease in IT Support Costs</t>
  </si>
  <si>
    <t>This option is the most cost effective and therefore has been adopted.</t>
  </si>
  <si>
    <t>The benefits of reducing the frequency of capital expenditure are outweighed by the need for additional IT support, therefore this option has been rejected.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</si>
</sst>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6">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3">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1" xfId="0" applyFont="1" applyBorder="1" applyAlignment="1" applyProtection="1">
      <alignment vertical="center"/>
    </xf>
    <xf numFmtId="0" fontId="4" fillId="0" borderId="17" xfId="0" quotePrefix="1" applyFont="1" applyBorder="1" applyAlignment="1" applyProtection="1">
      <alignment vertical="center"/>
    </xf>
    <xf numFmtId="0" fontId="4" fillId="0" borderId="24" xfId="0" quotePrefix="1" applyFont="1" applyBorder="1" applyAlignment="1" applyProtection="1">
      <alignment vertical="center"/>
    </xf>
    <xf numFmtId="0" fontId="4" fillId="0" borderId="18" xfId="0" applyFont="1" applyBorder="1" applyAlignment="1" applyProtection="1">
      <alignment vertical="center"/>
    </xf>
    <xf numFmtId="0" fontId="4" fillId="0" borderId="20" xfId="0" quotePrefix="1" applyFont="1" applyBorder="1" applyProtection="1"/>
    <xf numFmtId="0" fontId="0" fillId="0" borderId="24" xfId="0" applyBorder="1"/>
    <xf numFmtId="0" fontId="4" fillId="0" borderId="19" xfId="0" applyFont="1" applyBorder="1" applyAlignment="1" applyProtection="1">
      <alignment vertical="center"/>
    </xf>
    <xf numFmtId="0" fontId="0" fillId="0" borderId="20" xfId="0" applyBorder="1"/>
    <xf numFmtId="0" fontId="4" fillId="0" borderId="24" xfId="0" quotePrefix="1" applyFont="1" applyBorder="1" applyAlignment="1" applyProtection="1">
      <alignment vertical="center" wrapText="1"/>
    </xf>
    <xf numFmtId="10" fontId="4" fillId="5" borderId="3" xfId="1" applyNumberFormat="1" applyFont="1" applyFill="1" applyBorder="1" applyProtection="1">
      <protection locked="0"/>
    </xf>
    <xf numFmtId="0" fontId="4" fillId="0" borderId="3" xfId="0" applyFont="1" applyBorder="1" applyAlignment="1">
      <alignment horizontal="right" vertical="top"/>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top"/>
    </xf>
    <xf numFmtId="0" fontId="4" fillId="0" borderId="9" xfId="0" applyFont="1" applyBorder="1" applyAlignment="1">
      <alignment horizontal="left" vertical="top"/>
    </xf>
    <xf numFmtId="0" fontId="16" fillId="0" borderId="16" xfId="0" applyFont="1" applyBorder="1" applyAlignment="1">
      <alignment horizontal="left" vertical="top" wrapText="1"/>
    </xf>
    <xf numFmtId="0" fontId="16" fillId="0" borderId="1" xfId="0" applyFont="1" applyBorder="1" applyAlignment="1">
      <alignment horizontal="left" vertical="top" wrapText="1"/>
    </xf>
    <xf numFmtId="0" fontId="16" fillId="0" borderId="17" xfId="0" applyFont="1" applyBorder="1" applyAlignment="1">
      <alignment horizontal="left" vertical="top" wrapText="1"/>
    </xf>
    <xf numFmtId="0" fontId="16" fillId="0" borderId="18" xfId="0" applyFont="1" applyBorder="1" applyAlignment="1">
      <alignment horizontal="left" vertical="top" wrapText="1"/>
    </xf>
    <xf numFmtId="0" fontId="16" fillId="0" borderId="19" xfId="0" applyFont="1" applyBorder="1" applyAlignment="1">
      <alignment horizontal="left" vertical="top" wrapText="1"/>
    </xf>
    <xf numFmtId="0" fontId="16"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xf>
    <xf numFmtId="0" fontId="25" fillId="9" borderId="21"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25" fillId="9" borderId="2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3009900</xdr:colOff>
          <xdr:row>5</xdr:row>
          <xdr:rowOff>571500</xdr:rowOff>
        </xdr:from>
        <xdr:to>
          <xdr:col>2</xdr:col>
          <xdr:colOff>3924300</xdr:colOff>
          <xdr:row>6</xdr:row>
          <xdr:rowOff>0</xdr:rowOff>
        </xdr:to>
        <xdr:sp macro="" textlink="">
          <xdr:nvSpPr>
            <xdr:cNvPr id="5121" name="Object 1" hidden="1">
              <a:extLst>
                <a:ext uri="{63B3BB69-23CF-44E3-9099-C40C66FF867C}">
                  <a14:compatExt spid="_x0000_s51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package" Target="../embeddings/Microsoft_Excel_Worksheet1.xlsx"/></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0" t="s">
        <v>231</v>
      </c>
      <c r="C2" s="100" t="s">
        <v>239</v>
      </c>
      <c r="D2" s="100" t="s">
        <v>238</v>
      </c>
      <c r="E2" s="100" t="s">
        <v>232</v>
      </c>
    </row>
    <row r="3" spans="2:5" s="99" customFormat="1" ht="62.25" customHeight="1" x14ac:dyDescent="0.25">
      <c r="B3" s="101" t="s">
        <v>233</v>
      </c>
      <c r="C3" s="101" t="s">
        <v>236</v>
      </c>
      <c r="D3" s="101"/>
      <c r="E3" s="102" t="s">
        <v>237</v>
      </c>
    </row>
    <row r="4" spans="2:5" s="99" customFormat="1" ht="62.25" customHeight="1" x14ac:dyDescent="0.25">
      <c r="B4" s="101" t="s">
        <v>234</v>
      </c>
      <c r="C4" s="101" t="s">
        <v>240</v>
      </c>
      <c r="D4" s="103">
        <v>41352</v>
      </c>
      <c r="E4" s="101" t="s">
        <v>241</v>
      </c>
    </row>
    <row r="5" spans="2:5" s="99" customFormat="1" ht="84" customHeight="1" x14ac:dyDescent="0.25">
      <c r="B5" s="101" t="s">
        <v>235</v>
      </c>
      <c r="C5" s="101" t="s">
        <v>246</v>
      </c>
      <c r="D5" s="103" t="s">
        <v>242</v>
      </c>
      <c r="E5" s="101" t="s">
        <v>243</v>
      </c>
    </row>
    <row r="6" spans="2:5" ht="111" customHeight="1" x14ac:dyDescent="0.25">
      <c r="B6" s="104" t="s">
        <v>244</v>
      </c>
      <c r="C6" s="104" t="s">
        <v>245</v>
      </c>
      <c r="D6" s="105">
        <v>41380</v>
      </c>
      <c r="E6" s="104"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C22" sqref="C22"/>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-0.21352896625229656</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-0.27316745573604478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-0.31257241608730119</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-0.35217917849519803</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4" t="s">
        <v>11</v>
      </c>
      <c r="B13" s="61" t="s">
        <v>196</v>
      </c>
      <c r="C13" s="60"/>
      <c r="D13" s="61" t="s">
        <v>40</v>
      </c>
      <c r="E13" s="62">
        <v>-1.3875</v>
      </c>
      <c r="F13" s="62">
        <v>0</v>
      </c>
      <c r="G13" s="62">
        <v>0</v>
      </c>
      <c r="H13" s="62">
        <v>0</v>
      </c>
      <c r="I13" s="62">
        <v>0</v>
      </c>
      <c r="J13" s="62">
        <v>0</v>
      </c>
      <c r="K13" s="62">
        <v>-1.3875</v>
      </c>
      <c r="L13" s="62">
        <v>0</v>
      </c>
      <c r="M13" s="62">
        <v>0</v>
      </c>
      <c r="N13" s="62">
        <v>0</v>
      </c>
      <c r="O13" s="62">
        <v>0</v>
      </c>
      <c r="P13" s="62">
        <v>0</v>
      </c>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5"/>
      <c r="B14" s="61" t="s">
        <v>194</v>
      </c>
      <c r="C14" s="60"/>
      <c r="D14" s="61" t="s">
        <v>40</v>
      </c>
      <c r="E14" s="62">
        <v>-0.14460000000000001</v>
      </c>
      <c r="F14" s="62">
        <v>-0.14460000000000001</v>
      </c>
      <c r="G14" s="62">
        <v>-0.14460000000000001</v>
      </c>
      <c r="H14" s="62">
        <v>-0.14460000000000001</v>
      </c>
      <c r="I14" s="62">
        <v>-0.14460000000000001</v>
      </c>
      <c r="J14" s="62">
        <v>-0.14460000000000001</v>
      </c>
      <c r="K14" s="62">
        <v>-0.14460000000000001</v>
      </c>
      <c r="L14" s="62">
        <v>-0.14460000000000001</v>
      </c>
      <c r="M14" s="62">
        <v>-0.14460000000000001</v>
      </c>
      <c r="N14" s="62">
        <v>-0.14460000000000001</v>
      </c>
      <c r="O14" s="62">
        <v>-0.14460000000000001</v>
      </c>
      <c r="P14" s="62">
        <v>-0.14460000000000001</v>
      </c>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5"/>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5"/>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5"/>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6"/>
      <c r="B18" s="124" t="s">
        <v>197</v>
      </c>
      <c r="C18" s="130"/>
      <c r="D18" s="125" t="s">
        <v>40</v>
      </c>
      <c r="E18" s="59">
        <f>SUM(E13:E17)</f>
        <v>-1.5321</v>
      </c>
      <c r="F18" s="59">
        <f t="shared" ref="F18:AW18" si="0">SUM(F13:F17)</f>
        <v>-0.14460000000000001</v>
      </c>
      <c r="G18" s="59">
        <f t="shared" si="0"/>
        <v>-0.14460000000000001</v>
      </c>
      <c r="H18" s="59">
        <f t="shared" si="0"/>
        <v>-0.14460000000000001</v>
      </c>
      <c r="I18" s="59">
        <f t="shared" si="0"/>
        <v>-0.14460000000000001</v>
      </c>
      <c r="J18" s="59">
        <f t="shared" si="0"/>
        <v>-0.14460000000000001</v>
      </c>
      <c r="K18" s="59">
        <f t="shared" si="0"/>
        <v>-1.5321</v>
      </c>
      <c r="L18" s="59">
        <f t="shared" si="0"/>
        <v>-0.14460000000000001</v>
      </c>
      <c r="M18" s="59">
        <f t="shared" si="0"/>
        <v>-0.14460000000000001</v>
      </c>
      <c r="N18" s="59">
        <f t="shared" si="0"/>
        <v>-0.14460000000000001</v>
      </c>
      <c r="O18" s="59">
        <f t="shared" si="0"/>
        <v>-0.14460000000000001</v>
      </c>
      <c r="P18" s="59">
        <f t="shared" si="0"/>
        <v>-0.14460000000000001</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301</v>
      </c>
      <c r="B19" s="61" t="s">
        <v>196</v>
      </c>
      <c r="C19" s="8"/>
      <c r="D19" s="9" t="s">
        <v>40</v>
      </c>
      <c r="E19" s="33">
        <v>1.3875</v>
      </c>
      <c r="F19" s="33">
        <v>0</v>
      </c>
      <c r="G19" s="33">
        <v>0</v>
      </c>
      <c r="H19" s="33">
        <v>0</v>
      </c>
      <c r="I19" s="33">
        <v>1.3875</v>
      </c>
      <c r="J19" s="33">
        <v>0</v>
      </c>
      <c r="K19" s="33">
        <v>0</v>
      </c>
      <c r="L19" s="33">
        <v>0</v>
      </c>
      <c r="M19" s="33">
        <v>1.3875</v>
      </c>
      <c r="N19" s="33">
        <v>0</v>
      </c>
      <c r="O19" s="33">
        <v>0</v>
      </c>
      <c r="P19" s="33">
        <v>0</v>
      </c>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0"/>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321</v>
      </c>
      <c r="C25" s="8"/>
      <c r="D25" s="9" t="s">
        <v>40</v>
      </c>
      <c r="E25" s="67">
        <f>SUM(E19:E24)</f>
        <v>1.3875</v>
      </c>
      <c r="F25" s="67">
        <f t="shared" ref="F25:BD25" si="1">SUM(F19:F24)</f>
        <v>0</v>
      </c>
      <c r="G25" s="67">
        <f t="shared" si="1"/>
        <v>0</v>
      </c>
      <c r="H25" s="67">
        <f t="shared" si="1"/>
        <v>0</v>
      </c>
      <c r="I25" s="67">
        <f t="shared" si="1"/>
        <v>1.3875</v>
      </c>
      <c r="J25" s="67">
        <f t="shared" si="1"/>
        <v>0</v>
      </c>
      <c r="K25" s="67">
        <f t="shared" si="1"/>
        <v>0</v>
      </c>
      <c r="L25" s="67">
        <f t="shared" si="1"/>
        <v>0</v>
      </c>
      <c r="M25" s="67">
        <f t="shared" si="1"/>
        <v>1.3875</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-0.14460000000000006</v>
      </c>
      <c r="F26" s="59">
        <f t="shared" ref="F26:BD26" si="2">F18+F25</f>
        <v>-0.14460000000000001</v>
      </c>
      <c r="G26" s="59">
        <f t="shared" si="2"/>
        <v>-0.14460000000000001</v>
      </c>
      <c r="H26" s="59">
        <f t="shared" si="2"/>
        <v>-0.14460000000000001</v>
      </c>
      <c r="I26" s="59">
        <f t="shared" si="2"/>
        <v>1.2428999999999999</v>
      </c>
      <c r="J26" s="59">
        <f t="shared" si="2"/>
        <v>-0.14460000000000001</v>
      </c>
      <c r="K26" s="59">
        <f t="shared" si="2"/>
        <v>-1.5321</v>
      </c>
      <c r="L26" s="59">
        <f t="shared" si="2"/>
        <v>-0.14460000000000001</v>
      </c>
      <c r="M26" s="59">
        <f t="shared" si="2"/>
        <v>1.2428999999999999</v>
      </c>
      <c r="N26" s="59">
        <f t="shared" si="2"/>
        <v>-0.14460000000000001</v>
      </c>
      <c r="O26" s="59">
        <f t="shared" si="2"/>
        <v>-0.14460000000000001</v>
      </c>
      <c r="P26" s="59">
        <f t="shared" si="2"/>
        <v>-0.14460000000000001</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-0.11568000000000006</v>
      </c>
      <c r="F28" s="34">
        <f t="shared" ref="F28:AW28" si="4">F26*F27</f>
        <v>-0.11568000000000001</v>
      </c>
      <c r="G28" s="34">
        <f t="shared" si="4"/>
        <v>-0.11568000000000001</v>
      </c>
      <c r="H28" s="34">
        <f t="shared" si="4"/>
        <v>-0.11568000000000001</v>
      </c>
      <c r="I28" s="34">
        <f t="shared" si="4"/>
        <v>0.99431999999999998</v>
      </c>
      <c r="J28" s="34">
        <f t="shared" si="4"/>
        <v>-0.11568000000000001</v>
      </c>
      <c r="K28" s="34">
        <f t="shared" si="4"/>
        <v>-1.2256800000000001</v>
      </c>
      <c r="L28" s="34">
        <f t="shared" si="4"/>
        <v>-0.11568000000000001</v>
      </c>
      <c r="M28" s="34">
        <f t="shared" si="4"/>
        <v>0.99431999999999998</v>
      </c>
      <c r="N28" s="34">
        <f t="shared" si="4"/>
        <v>-0.11568000000000001</v>
      </c>
      <c r="O28" s="34">
        <f t="shared" si="4"/>
        <v>-0.11568000000000001</v>
      </c>
      <c r="P28" s="34">
        <f t="shared" si="4"/>
        <v>-0.11568000000000001</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-2.8920000000000001E-2</v>
      </c>
      <c r="F29" s="34">
        <f t="shared" ref="F29:AW29" si="5">F26-F28</f>
        <v>-2.8920000000000001E-2</v>
      </c>
      <c r="G29" s="34">
        <f t="shared" si="5"/>
        <v>-2.8920000000000001E-2</v>
      </c>
      <c r="H29" s="34">
        <f t="shared" si="5"/>
        <v>-2.8920000000000001E-2</v>
      </c>
      <c r="I29" s="34">
        <f t="shared" si="5"/>
        <v>0.24857999999999991</v>
      </c>
      <c r="J29" s="34">
        <f t="shared" si="5"/>
        <v>-2.8920000000000001E-2</v>
      </c>
      <c r="K29" s="34">
        <f t="shared" si="5"/>
        <v>-0.30641999999999991</v>
      </c>
      <c r="L29" s="34">
        <f t="shared" si="5"/>
        <v>-2.8920000000000001E-2</v>
      </c>
      <c r="M29" s="34">
        <f t="shared" si="5"/>
        <v>0.24857999999999991</v>
      </c>
      <c r="N29" s="34">
        <f t="shared" si="5"/>
        <v>-2.8920000000000001E-2</v>
      </c>
      <c r="O29" s="34">
        <f t="shared" si="5"/>
        <v>-2.8920000000000001E-2</v>
      </c>
      <c r="P29" s="34">
        <f t="shared" si="5"/>
        <v>-2.8920000000000001E-2</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-2.5706666666666681E-3</v>
      </c>
      <c r="G30" s="34">
        <f>$E$28/'Fixed data'!$C$7</f>
        <v>-2.5706666666666681E-3</v>
      </c>
      <c r="H30" s="34">
        <f>$E$28/'Fixed data'!$C$7</f>
        <v>-2.5706666666666681E-3</v>
      </c>
      <c r="I30" s="34">
        <f>$E$28/'Fixed data'!$C$7</f>
        <v>-2.5706666666666681E-3</v>
      </c>
      <c r="J30" s="34">
        <f>$E$28/'Fixed data'!$C$7</f>
        <v>-2.5706666666666681E-3</v>
      </c>
      <c r="K30" s="34">
        <f>$E$28/'Fixed data'!$C$7</f>
        <v>-2.5706666666666681E-3</v>
      </c>
      <c r="L30" s="34">
        <f>$E$28/'Fixed data'!$C$7</f>
        <v>-2.5706666666666681E-3</v>
      </c>
      <c r="M30" s="34">
        <f>$E$28/'Fixed data'!$C$7</f>
        <v>-2.5706666666666681E-3</v>
      </c>
      <c r="N30" s="34">
        <f>$E$28/'Fixed data'!$C$7</f>
        <v>-2.5706666666666681E-3</v>
      </c>
      <c r="O30" s="34">
        <f>$E$28/'Fixed data'!$C$7</f>
        <v>-2.5706666666666681E-3</v>
      </c>
      <c r="P30" s="34">
        <f>$E$28/'Fixed data'!$C$7</f>
        <v>-2.5706666666666681E-3</v>
      </c>
      <c r="Q30" s="34">
        <f>$E$28/'Fixed data'!$C$7</f>
        <v>-2.5706666666666681E-3</v>
      </c>
      <c r="R30" s="34">
        <f>$E$28/'Fixed data'!$C$7</f>
        <v>-2.5706666666666681E-3</v>
      </c>
      <c r="S30" s="34">
        <f>$E$28/'Fixed data'!$C$7</f>
        <v>-2.5706666666666681E-3</v>
      </c>
      <c r="T30" s="34">
        <f>$E$28/'Fixed data'!$C$7</f>
        <v>-2.5706666666666681E-3</v>
      </c>
      <c r="U30" s="34">
        <f>$E$28/'Fixed data'!$C$7</f>
        <v>-2.5706666666666681E-3</v>
      </c>
      <c r="V30" s="34">
        <f>$E$28/'Fixed data'!$C$7</f>
        <v>-2.5706666666666681E-3</v>
      </c>
      <c r="W30" s="34">
        <f>$E$28/'Fixed data'!$C$7</f>
        <v>-2.5706666666666681E-3</v>
      </c>
      <c r="X30" s="34">
        <f>$E$28/'Fixed data'!$C$7</f>
        <v>-2.5706666666666681E-3</v>
      </c>
      <c r="Y30" s="34">
        <f>$E$28/'Fixed data'!$C$7</f>
        <v>-2.5706666666666681E-3</v>
      </c>
      <c r="Z30" s="34">
        <f>$E$28/'Fixed data'!$C$7</f>
        <v>-2.5706666666666681E-3</v>
      </c>
      <c r="AA30" s="34">
        <f>$E$28/'Fixed data'!$C$7</f>
        <v>-2.5706666666666681E-3</v>
      </c>
      <c r="AB30" s="34">
        <f>$E$28/'Fixed data'!$C$7</f>
        <v>-2.5706666666666681E-3</v>
      </c>
      <c r="AC30" s="34">
        <f>$E$28/'Fixed data'!$C$7</f>
        <v>-2.5706666666666681E-3</v>
      </c>
      <c r="AD30" s="34">
        <f>$E$28/'Fixed data'!$C$7</f>
        <v>-2.5706666666666681E-3</v>
      </c>
      <c r="AE30" s="34">
        <f>$E$28/'Fixed data'!$C$7</f>
        <v>-2.5706666666666681E-3</v>
      </c>
      <c r="AF30" s="34">
        <f>$E$28/'Fixed data'!$C$7</f>
        <v>-2.5706666666666681E-3</v>
      </c>
      <c r="AG30" s="34">
        <f>$E$28/'Fixed data'!$C$7</f>
        <v>-2.5706666666666681E-3</v>
      </c>
      <c r="AH30" s="34">
        <f>$E$28/'Fixed data'!$C$7</f>
        <v>-2.5706666666666681E-3</v>
      </c>
      <c r="AI30" s="34">
        <f>$E$28/'Fixed data'!$C$7</f>
        <v>-2.5706666666666681E-3</v>
      </c>
      <c r="AJ30" s="34">
        <f>$E$28/'Fixed data'!$C$7</f>
        <v>-2.5706666666666681E-3</v>
      </c>
      <c r="AK30" s="34">
        <f>$E$28/'Fixed data'!$C$7</f>
        <v>-2.5706666666666681E-3</v>
      </c>
      <c r="AL30" s="34">
        <f>$E$28/'Fixed data'!$C$7</f>
        <v>-2.5706666666666681E-3</v>
      </c>
      <c r="AM30" s="34">
        <f>$E$28/'Fixed data'!$C$7</f>
        <v>-2.5706666666666681E-3</v>
      </c>
      <c r="AN30" s="34">
        <f>$E$28/'Fixed data'!$C$7</f>
        <v>-2.5706666666666681E-3</v>
      </c>
      <c r="AO30" s="34">
        <f>$E$28/'Fixed data'!$C$7</f>
        <v>-2.5706666666666681E-3</v>
      </c>
      <c r="AP30" s="34">
        <f>$E$28/'Fixed data'!$C$7</f>
        <v>-2.5706666666666681E-3</v>
      </c>
      <c r="AQ30" s="34">
        <f>$E$28/'Fixed data'!$C$7</f>
        <v>-2.5706666666666681E-3</v>
      </c>
      <c r="AR30" s="34">
        <f>$E$28/'Fixed data'!$C$7</f>
        <v>-2.5706666666666681E-3</v>
      </c>
      <c r="AS30" s="34">
        <f>$E$28/'Fixed data'!$C$7</f>
        <v>-2.5706666666666681E-3</v>
      </c>
      <c r="AT30" s="34">
        <f>$E$28/'Fixed data'!$C$7</f>
        <v>-2.5706666666666681E-3</v>
      </c>
      <c r="AU30" s="34">
        <f>$E$28/'Fixed data'!$C$7</f>
        <v>-2.5706666666666681E-3</v>
      </c>
      <c r="AV30" s="34">
        <f>$E$28/'Fixed data'!$C$7</f>
        <v>-2.5706666666666681E-3</v>
      </c>
      <c r="AW30" s="34">
        <f>$E$28/'Fixed data'!$C$7</f>
        <v>-2.5706666666666681E-3</v>
      </c>
      <c r="AX30" s="34">
        <f>$E$28/'Fixed data'!$C$7</f>
        <v>-2.5706666666666681E-3</v>
      </c>
      <c r="AY30" s="34"/>
      <c r="AZ30" s="34"/>
      <c r="BA30" s="34"/>
      <c r="BB30" s="34"/>
      <c r="BC30" s="34"/>
      <c r="BD30" s="34"/>
    </row>
    <row r="31" spans="1:56" ht="16.5" hidden="1" customHeight="1" outlineLevel="1" x14ac:dyDescent="0.35">
      <c r="A31" s="115"/>
      <c r="B31" s="9" t="s">
        <v>2</v>
      </c>
      <c r="C31" s="11" t="s">
        <v>54</v>
      </c>
      <c r="D31" s="9" t="s">
        <v>40</v>
      </c>
      <c r="F31" s="34"/>
      <c r="G31" s="34">
        <f>$F$28/'Fixed data'!$C$7</f>
        <v>-2.5706666666666668E-3</v>
      </c>
      <c r="H31" s="34">
        <f>$F$28/'Fixed data'!$C$7</f>
        <v>-2.5706666666666668E-3</v>
      </c>
      <c r="I31" s="34">
        <f>$F$28/'Fixed data'!$C$7</f>
        <v>-2.5706666666666668E-3</v>
      </c>
      <c r="J31" s="34">
        <f>$F$28/'Fixed data'!$C$7</f>
        <v>-2.5706666666666668E-3</v>
      </c>
      <c r="K31" s="34">
        <f>$F$28/'Fixed data'!$C$7</f>
        <v>-2.5706666666666668E-3</v>
      </c>
      <c r="L31" s="34">
        <f>$F$28/'Fixed data'!$C$7</f>
        <v>-2.5706666666666668E-3</v>
      </c>
      <c r="M31" s="34">
        <f>$F$28/'Fixed data'!$C$7</f>
        <v>-2.5706666666666668E-3</v>
      </c>
      <c r="N31" s="34">
        <f>$F$28/'Fixed data'!$C$7</f>
        <v>-2.5706666666666668E-3</v>
      </c>
      <c r="O31" s="34">
        <f>$F$28/'Fixed data'!$C$7</f>
        <v>-2.5706666666666668E-3</v>
      </c>
      <c r="P31" s="34">
        <f>$F$28/'Fixed data'!$C$7</f>
        <v>-2.5706666666666668E-3</v>
      </c>
      <c r="Q31" s="34">
        <f>$F$28/'Fixed data'!$C$7</f>
        <v>-2.5706666666666668E-3</v>
      </c>
      <c r="R31" s="34">
        <f>$F$28/'Fixed data'!$C$7</f>
        <v>-2.5706666666666668E-3</v>
      </c>
      <c r="S31" s="34">
        <f>$F$28/'Fixed data'!$C$7</f>
        <v>-2.5706666666666668E-3</v>
      </c>
      <c r="T31" s="34">
        <f>$F$28/'Fixed data'!$C$7</f>
        <v>-2.5706666666666668E-3</v>
      </c>
      <c r="U31" s="34">
        <f>$F$28/'Fixed data'!$C$7</f>
        <v>-2.5706666666666668E-3</v>
      </c>
      <c r="V31" s="34">
        <f>$F$28/'Fixed data'!$C$7</f>
        <v>-2.5706666666666668E-3</v>
      </c>
      <c r="W31" s="34">
        <f>$F$28/'Fixed data'!$C$7</f>
        <v>-2.5706666666666668E-3</v>
      </c>
      <c r="X31" s="34">
        <f>$F$28/'Fixed data'!$C$7</f>
        <v>-2.5706666666666668E-3</v>
      </c>
      <c r="Y31" s="34">
        <f>$F$28/'Fixed data'!$C$7</f>
        <v>-2.5706666666666668E-3</v>
      </c>
      <c r="Z31" s="34">
        <f>$F$28/'Fixed data'!$C$7</f>
        <v>-2.5706666666666668E-3</v>
      </c>
      <c r="AA31" s="34">
        <f>$F$28/'Fixed data'!$C$7</f>
        <v>-2.5706666666666668E-3</v>
      </c>
      <c r="AB31" s="34">
        <f>$F$28/'Fixed data'!$C$7</f>
        <v>-2.5706666666666668E-3</v>
      </c>
      <c r="AC31" s="34">
        <f>$F$28/'Fixed data'!$C$7</f>
        <v>-2.5706666666666668E-3</v>
      </c>
      <c r="AD31" s="34">
        <f>$F$28/'Fixed data'!$C$7</f>
        <v>-2.5706666666666668E-3</v>
      </c>
      <c r="AE31" s="34">
        <f>$F$28/'Fixed data'!$C$7</f>
        <v>-2.5706666666666668E-3</v>
      </c>
      <c r="AF31" s="34">
        <f>$F$28/'Fixed data'!$C$7</f>
        <v>-2.5706666666666668E-3</v>
      </c>
      <c r="AG31" s="34">
        <f>$F$28/'Fixed data'!$C$7</f>
        <v>-2.5706666666666668E-3</v>
      </c>
      <c r="AH31" s="34">
        <f>$F$28/'Fixed data'!$C$7</f>
        <v>-2.5706666666666668E-3</v>
      </c>
      <c r="AI31" s="34">
        <f>$F$28/'Fixed data'!$C$7</f>
        <v>-2.5706666666666668E-3</v>
      </c>
      <c r="AJ31" s="34">
        <f>$F$28/'Fixed data'!$C$7</f>
        <v>-2.5706666666666668E-3</v>
      </c>
      <c r="AK31" s="34">
        <f>$F$28/'Fixed data'!$C$7</f>
        <v>-2.5706666666666668E-3</v>
      </c>
      <c r="AL31" s="34">
        <f>$F$28/'Fixed data'!$C$7</f>
        <v>-2.5706666666666668E-3</v>
      </c>
      <c r="AM31" s="34">
        <f>$F$28/'Fixed data'!$C$7</f>
        <v>-2.5706666666666668E-3</v>
      </c>
      <c r="AN31" s="34">
        <f>$F$28/'Fixed data'!$C$7</f>
        <v>-2.5706666666666668E-3</v>
      </c>
      <c r="AO31" s="34">
        <f>$F$28/'Fixed data'!$C$7</f>
        <v>-2.5706666666666668E-3</v>
      </c>
      <c r="AP31" s="34">
        <f>$F$28/'Fixed data'!$C$7</f>
        <v>-2.5706666666666668E-3</v>
      </c>
      <c r="AQ31" s="34">
        <f>$F$28/'Fixed data'!$C$7</f>
        <v>-2.5706666666666668E-3</v>
      </c>
      <c r="AR31" s="34">
        <f>$F$28/'Fixed data'!$C$7</f>
        <v>-2.5706666666666668E-3</v>
      </c>
      <c r="AS31" s="34">
        <f>$F$28/'Fixed data'!$C$7</f>
        <v>-2.5706666666666668E-3</v>
      </c>
      <c r="AT31" s="34">
        <f>$F$28/'Fixed data'!$C$7</f>
        <v>-2.5706666666666668E-3</v>
      </c>
      <c r="AU31" s="34">
        <f>$F$28/'Fixed data'!$C$7</f>
        <v>-2.5706666666666668E-3</v>
      </c>
      <c r="AV31" s="34">
        <f>$F$28/'Fixed data'!$C$7</f>
        <v>-2.5706666666666668E-3</v>
      </c>
      <c r="AW31" s="34">
        <f>$F$28/'Fixed data'!$C$7</f>
        <v>-2.5706666666666668E-3</v>
      </c>
      <c r="AX31" s="34">
        <f>$F$28/'Fixed data'!$C$7</f>
        <v>-2.5706666666666668E-3</v>
      </c>
      <c r="AY31" s="34">
        <f>$F$28/'Fixed data'!$C$7</f>
        <v>-2.5706666666666668E-3</v>
      </c>
      <c r="AZ31" s="34"/>
      <c r="BA31" s="34"/>
      <c r="BB31" s="34"/>
      <c r="BC31" s="34"/>
      <c r="BD31" s="34"/>
    </row>
    <row r="32" spans="1:56" ht="16.5" hidden="1" customHeight="1" outlineLevel="1" x14ac:dyDescent="0.35">
      <c r="A32" s="115"/>
      <c r="B32" s="9" t="s">
        <v>3</v>
      </c>
      <c r="C32" s="11" t="s">
        <v>55</v>
      </c>
      <c r="D32" s="9" t="s">
        <v>40</v>
      </c>
      <c r="F32" s="34"/>
      <c r="G32" s="34"/>
      <c r="H32" s="34">
        <f>$G$28/'Fixed data'!$C$7</f>
        <v>-2.5706666666666668E-3</v>
      </c>
      <c r="I32" s="34">
        <f>$G$28/'Fixed data'!$C$7</f>
        <v>-2.5706666666666668E-3</v>
      </c>
      <c r="J32" s="34">
        <f>$G$28/'Fixed data'!$C$7</f>
        <v>-2.5706666666666668E-3</v>
      </c>
      <c r="K32" s="34">
        <f>$G$28/'Fixed data'!$C$7</f>
        <v>-2.5706666666666668E-3</v>
      </c>
      <c r="L32" s="34">
        <f>$G$28/'Fixed data'!$C$7</f>
        <v>-2.5706666666666668E-3</v>
      </c>
      <c r="M32" s="34">
        <f>$G$28/'Fixed data'!$C$7</f>
        <v>-2.5706666666666668E-3</v>
      </c>
      <c r="N32" s="34">
        <f>$G$28/'Fixed data'!$C$7</f>
        <v>-2.5706666666666668E-3</v>
      </c>
      <c r="O32" s="34">
        <f>$G$28/'Fixed data'!$C$7</f>
        <v>-2.5706666666666668E-3</v>
      </c>
      <c r="P32" s="34">
        <f>$G$28/'Fixed data'!$C$7</f>
        <v>-2.5706666666666668E-3</v>
      </c>
      <c r="Q32" s="34">
        <f>$G$28/'Fixed data'!$C$7</f>
        <v>-2.5706666666666668E-3</v>
      </c>
      <c r="R32" s="34">
        <f>$G$28/'Fixed data'!$C$7</f>
        <v>-2.5706666666666668E-3</v>
      </c>
      <c r="S32" s="34">
        <f>$G$28/'Fixed data'!$C$7</f>
        <v>-2.5706666666666668E-3</v>
      </c>
      <c r="T32" s="34">
        <f>$G$28/'Fixed data'!$C$7</f>
        <v>-2.5706666666666668E-3</v>
      </c>
      <c r="U32" s="34">
        <f>$G$28/'Fixed data'!$C$7</f>
        <v>-2.5706666666666668E-3</v>
      </c>
      <c r="V32" s="34">
        <f>$G$28/'Fixed data'!$C$7</f>
        <v>-2.5706666666666668E-3</v>
      </c>
      <c r="W32" s="34">
        <f>$G$28/'Fixed data'!$C$7</f>
        <v>-2.5706666666666668E-3</v>
      </c>
      <c r="X32" s="34">
        <f>$G$28/'Fixed data'!$C$7</f>
        <v>-2.5706666666666668E-3</v>
      </c>
      <c r="Y32" s="34">
        <f>$G$28/'Fixed data'!$C$7</f>
        <v>-2.5706666666666668E-3</v>
      </c>
      <c r="Z32" s="34">
        <f>$G$28/'Fixed data'!$C$7</f>
        <v>-2.5706666666666668E-3</v>
      </c>
      <c r="AA32" s="34">
        <f>$G$28/'Fixed data'!$C$7</f>
        <v>-2.5706666666666668E-3</v>
      </c>
      <c r="AB32" s="34">
        <f>$G$28/'Fixed data'!$C$7</f>
        <v>-2.5706666666666668E-3</v>
      </c>
      <c r="AC32" s="34">
        <f>$G$28/'Fixed data'!$C$7</f>
        <v>-2.5706666666666668E-3</v>
      </c>
      <c r="AD32" s="34">
        <f>$G$28/'Fixed data'!$C$7</f>
        <v>-2.5706666666666668E-3</v>
      </c>
      <c r="AE32" s="34">
        <f>$G$28/'Fixed data'!$C$7</f>
        <v>-2.5706666666666668E-3</v>
      </c>
      <c r="AF32" s="34">
        <f>$G$28/'Fixed data'!$C$7</f>
        <v>-2.5706666666666668E-3</v>
      </c>
      <c r="AG32" s="34">
        <f>$G$28/'Fixed data'!$C$7</f>
        <v>-2.5706666666666668E-3</v>
      </c>
      <c r="AH32" s="34">
        <f>$G$28/'Fixed data'!$C$7</f>
        <v>-2.5706666666666668E-3</v>
      </c>
      <c r="AI32" s="34">
        <f>$G$28/'Fixed data'!$C$7</f>
        <v>-2.5706666666666668E-3</v>
      </c>
      <c r="AJ32" s="34">
        <f>$G$28/'Fixed data'!$C$7</f>
        <v>-2.5706666666666668E-3</v>
      </c>
      <c r="AK32" s="34">
        <f>$G$28/'Fixed data'!$C$7</f>
        <v>-2.5706666666666668E-3</v>
      </c>
      <c r="AL32" s="34">
        <f>$G$28/'Fixed data'!$C$7</f>
        <v>-2.5706666666666668E-3</v>
      </c>
      <c r="AM32" s="34">
        <f>$G$28/'Fixed data'!$C$7</f>
        <v>-2.5706666666666668E-3</v>
      </c>
      <c r="AN32" s="34">
        <f>$G$28/'Fixed data'!$C$7</f>
        <v>-2.5706666666666668E-3</v>
      </c>
      <c r="AO32" s="34">
        <f>$G$28/'Fixed data'!$C$7</f>
        <v>-2.5706666666666668E-3</v>
      </c>
      <c r="AP32" s="34">
        <f>$G$28/'Fixed data'!$C$7</f>
        <v>-2.5706666666666668E-3</v>
      </c>
      <c r="AQ32" s="34">
        <f>$G$28/'Fixed data'!$C$7</f>
        <v>-2.5706666666666668E-3</v>
      </c>
      <c r="AR32" s="34">
        <f>$G$28/'Fixed data'!$C$7</f>
        <v>-2.5706666666666668E-3</v>
      </c>
      <c r="AS32" s="34">
        <f>$G$28/'Fixed data'!$C$7</f>
        <v>-2.5706666666666668E-3</v>
      </c>
      <c r="AT32" s="34">
        <f>$G$28/'Fixed data'!$C$7</f>
        <v>-2.5706666666666668E-3</v>
      </c>
      <c r="AU32" s="34">
        <f>$G$28/'Fixed data'!$C$7</f>
        <v>-2.5706666666666668E-3</v>
      </c>
      <c r="AV32" s="34">
        <f>$G$28/'Fixed data'!$C$7</f>
        <v>-2.5706666666666668E-3</v>
      </c>
      <c r="AW32" s="34">
        <f>$G$28/'Fixed data'!$C$7</f>
        <v>-2.5706666666666668E-3</v>
      </c>
      <c r="AX32" s="34">
        <f>$G$28/'Fixed data'!$C$7</f>
        <v>-2.5706666666666668E-3</v>
      </c>
      <c r="AY32" s="34">
        <f>$G$28/'Fixed data'!$C$7</f>
        <v>-2.5706666666666668E-3</v>
      </c>
      <c r="AZ32" s="34">
        <f>$G$28/'Fixed data'!$C$7</f>
        <v>-2.5706666666666668E-3</v>
      </c>
      <c r="BA32" s="34"/>
      <c r="BB32" s="34"/>
      <c r="BC32" s="34"/>
      <c r="BD32" s="34"/>
    </row>
    <row r="33" spans="1:57" ht="16.5" hidden="1" customHeight="1" outlineLevel="1" x14ac:dyDescent="0.35">
      <c r="A33" s="115"/>
      <c r="B33" s="9" t="s">
        <v>4</v>
      </c>
      <c r="C33" s="11" t="s">
        <v>56</v>
      </c>
      <c r="D33" s="9" t="s">
        <v>40</v>
      </c>
      <c r="F33" s="34"/>
      <c r="G33" s="34"/>
      <c r="H33" s="34"/>
      <c r="I33" s="34">
        <f>$H$28/'Fixed data'!$C$7</f>
        <v>-2.5706666666666668E-3</v>
      </c>
      <c r="J33" s="34">
        <f>$H$28/'Fixed data'!$C$7</f>
        <v>-2.5706666666666668E-3</v>
      </c>
      <c r="K33" s="34">
        <f>$H$28/'Fixed data'!$C$7</f>
        <v>-2.5706666666666668E-3</v>
      </c>
      <c r="L33" s="34">
        <f>$H$28/'Fixed data'!$C$7</f>
        <v>-2.5706666666666668E-3</v>
      </c>
      <c r="M33" s="34">
        <f>$H$28/'Fixed data'!$C$7</f>
        <v>-2.5706666666666668E-3</v>
      </c>
      <c r="N33" s="34">
        <f>$H$28/'Fixed data'!$C$7</f>
        <v>-2.5706666666666668E-3</v>
      </c>
      <c r="O33" s="34">
        <f>$H$28/'Fixed data'!$C$7</f>
        <v>-2.5706666666666668E-3</v>
      </c>
      <c r="P33" s="34">
        <f>$H$28/'Fixed data'!$C$7</f>
        <v>-2.5706666666666668E-3</v>
      </c>
      <c r="Q33" s="34">
        <f>$H$28/'Fixed data'!$C$7</f>
        <v>-2.5706666666666668E-3</v>
      </c>
      <c r="R33" s="34">
        <f>$H$28/'Fixed data'!$C$7</f>
        <v>-2.5706666666666668E-3</v>
      </c>
      <c r="S33" s="34">
        <f>$H$28/'Fixed data'!$C$7</f>
        <v>-2.5706666666666668E-3</v>
      </c>
      <c r="T33" s="34">
        <f>$H$28/'Fixed data'!$C$7</f>
        <v>-2.5706666666666668E-3</v>
      </c>
      <c r="U33" s="34">
        <f>$H$28/'Fixed data'!$C$7</f>
        <v>-2.5706666666666668E-3</v>
      </c>
      <c r="V33" s="34">
        <f>$H$28/'Fixed data'!$C$7</f>
        <v>-2.5706666666666668E-3</v>
      </c>
      <c r="W33" s="34">
        <f>$H$28/'Fixed data'!$C$7</f>
        <v>-2.5706666666666668E-3</v>
      </c>
      <c r="X33" s="34">
        <f>$H$28/'Fixed data'!$C$7</f>
        <v>-2.5706666666666668E-3</v>
      </c>
      <c r="Y33" s="34">
        <f>$H$28/'Fixed data'!$C$7</f>
        <v>-2.5706666666666668E-3</v>
      </c>
      <c r="Z33" s="34">
        <f>$H$28/'Fixed data'!$C$7</f>
        <v>-2.5706666666666668E-3</v>
      </c>
      <c r="AA33" s="34">
        <f>$H$28/'Fixed data'!$C$7</f>
        <v>-2.5706666666666668E-3</v>
      </c>
      <c r="AB33" s="34">
        <f>$H$28/'Fixed data'!$C$7</f>
        <v>-2.5706666666666668E-3</v>
      </c>
      <c r="AC33" s="34">
        <f>$H$28/'Fixed data'!$C$7</f>
        <v>-2.5706666666666668E-3</v>
      </c>
      <c r="AD33" s="34">
        <f>$H$28/'Fixed data'!$C$7</f>
        <v>-2.5706666666666668E-3</v>
      </c>
      <c r="AE33" s="34">
        <f>$H$28/'Fixed data'!$C$7</f>
        <v>-2.5706666666666668E-3</v>
      </c>
      <c r="AF33" s="34">
        <f>$H$28/'Fixed data'!$C$7</f>
        <v>-2.5706666666666668E-3</v>
      </c>
      <c r="AG33" s="34">
        <f>$H$28/'Fixed data'!$C$7</f>
        <v>-2.5706666666666668E-3</v>
      </c>
      <c r="AH33" s="34">
        <f>$H$28/'Fixed data'!$C$7</f>
        <v>-2.5706666666666668E-3</v>
      </c>
      <c r="AI33" s="34">
        <f>$H$28/'Fixed data'!$C$7</f>
        <v>-2.5706666666666668E-3</v>
      </c>
      <c r="AJ33" s="34">
        <f>$H$28/'Fixed data'!$C$7</f>
        <v>-2.5706666666666668E-3</v>
      </c>
      <c r="AK33" s="34">
        <f>$H$28/'Fixed data'!$C$7</f>
        <v>-2.5706666666666668E-3</v>
      </c>
      <c r="AL33" s="34">
        <f>$H$28/'Fixed data'!$C$7</f>
        <v>-2.5706666666666668E-3</v>
      </c>
      <c r="AM33" s="34">
        <f>$H$28/'Fixed data'!$C$7</f>
        <v>-2.5706666666666668E-3</v>
      </c>
      <c r="AN33" s="34">
        <f>$H$28/'Fixed data'!$C$7</f>
        <v>-2.5706666666666668E-3</v>
      </c>
      <c r="AO33" s="34">
        <f>$H$28/'Fixed data'!$C$7</f>
        <v>-2.5706666666666668E-3</v>
      </c>
      <c r="AP33" s="34">
        <f>$H$28/'Fixed data'!$C$7</f>
        <v>-2.5706666666666668E-3</v>
      </c>
      <c r="AQ33" s="34">
        <f>$H$28/'Fixed data'!$C$7</f>
        <v>-2.5706666666666668E-3</v>
      </c>
      <c r="AR33" s="34">
        <f>$H$28/'Fixed data'!$C$7</f>
        <v>-2.5706666666666668E-3</v>
      </c>
      <c r="AS33" s="34">
        <f>$H$28/'Fixed data'!$C$7</f>
        <v>-2.5706666666666668E-3</v>
      </c>
      <c r="AT33" s="34">
        <f>$H$28/'Fixed data'!$C$7</f>
        <v>-2.5706666666666668E-3</v>
      </c>
      <c r="AU33" s="34">
        <f>$H$28/'Fixed data'!$C$7</f>
        <v>-2.5706666666666668E-3</v>
      </c>
      <c r="AV33" s="34">
        <f>$H$28/'Fixed data'!$C$7</f>
        <v>-2.5706666666666668E-3</v>
      </c>
      <c r="AW33" s="34">
        <f>$H$28/'Fixed data'!$C$7</f>
        <v>-2.5706666666666668E-3</v>
      </c>
      <c r="AX33" s="34">
        <f>$H$28/'Fixed data'!$C$7</f>
        <v>-2.5706666666666668E-3</v>
      </c>
      <c r="AY33" s="34">
        <f>$H$28/'Fixed data'!$C$7</f>
        <v>-2.5706666666666668E-3</v>
      </c>
      <c r="AZ33" s="34">
        <f>$H$28/'Fixed data'!$C$7</f>
        <v>-2.5706666666666668E-3</v>
      </c>
      <c r="BA33" s="34">
        <f>$H$28/'Fixed data'!$C$7</f>
        <v>-2.5706666666666668E-3</v>
      </c>
      <c r="BB33" s="34"/>
      <c r="BC33" s="34"/>
      <c r="BD33" s="34"/>
    </row>
    <row r="34" spans="1:57" ht="16.5" hidden="1" customHeight="1" outlineLevel="1" x14ac:dyDescent="0.35">
      <c r="A34" s="115"/>
      <c r="B34" s="9" t="s">
        <v>5</v>
      </c>
      <c r="C34" s="11" t="s">
        <v>57</v>
      </c>
      <c r="D34" s="9" t="s">
        <v>40</v>
      </c>
      <c r="F34" s="34"/>
      <c r="G34" s="34"/>
      <c r="H34" s="34"/>
      <c r="I34" s="34"/>
      <c r="J34" s="34">
        <f>$I$28/'Fixed data'!$C$7</f>
        <v>2.2096000000000001E-2</v>
      </c>
      <c r="K34" s="34">
        <f>$I$28/'Fixed data'!$C$7</f>
        <v>2.2096000000000001E-2</v>
      </c>
      <c r="L34" s="34">
        <f>$I$28/'Fixed data'!$C$7</f>
        <v>2.2096000000000001E-2</v>
      </c>
      <c r="M34" s="34">
        <f>$I$28/'Fixed data'!$C$7</f>
        <v>2.2096000000000001E-2</v>
      </c>
      <c r="N34" s="34">
        <f>$I$28/'Fixed data'!$C$7</f>
        <v>2.2096000000000001E-2</v>
      </c>
      <c r="O34" s="34">
        <f>$I$28/'Fixed data'!$C$7</f>
        <v>2.2096000000000001E-2</v>
      </c>
      <c r="P34" s="34">
        <f>$I$28/'Fixed data'!$C$7</f>
        <v>2.2096000000000001E-2</v>
      </c>
      <c r="Q34" s="34">
        <f>$I$28/'Fixed data'!$C$7</f>
        <v>2.2096000000000001E-2</v>
      </c>
      <c r="R34" s="34">
        <f>$I$28/'Fixed data'!$C$7</f>
        <v>2.2096000000000001E-2</v>
      </c>
      <c r="S34" s="34">
        <f>$I$28/'Fixed data'!$C$7</f>
        <v>2.2096000000000001E-2</v>
      </c>
      <c r="T34" s="34">
        <f>$I$28/'Fixed data'!$C$7</f>
        <v>2.2096000000000001E-2</v>
      </c>
      <c r="U34" s="34">
        <f>$I$28/'Fixed data'!$C$7</f>
        <v>2.2096000000000001E-2</v>
      </c>
      <c r="V34" s="34">
        <f>$I$28/'Fixed data'!$C$7</f>
        <v>2.2096000000000001E-2</v>
      </c>
      <c r="W34" s="34">
        <f>$I$28/'Fixed data'!$C$7</f>
        <v>2.2096000000000001E-2</v>
      </c>
      <c r="X34" s="34">
        <f>$I$28/'Fixed data'!$C$7</f>
        <v>2.2096000000000001E-2</v>
      </c>
      <c r="Y34" s="34">
        <f>$I$28/'Fixed data'!$C$7</f>
        <v>2.2096000000000001E-2</v>
      </c>
      <c r="Z34" s="34">
        <f>$I$28/'Fixed data'!$C$7</f>
        <v>2.2096000000000001E-2</v>
      </c>
      <c r="AA34" s="34">
        <f>$I$28/'Fixed data'!$C$7</f>
        <v>2.2096000000000001E-2</v>
      </c>
      <c r="AB34" s="34">
        <f>$I$28/'Fixed data'!$C$7</f>
        <v>2.2096000000000001E-2</v>
      </c>
      <c r="AC34" s="34">
        <f>$I$28/'Fixed data'!$C$7</f>
        <v>2.2096000000000001E-2</v>
      </c>
      <c r="AD34" s="34">
        <f>$I$28/'Fixed data'!$C$7</f>
        <v>2.2096000000000001E-2</v>
      </c>
      <c r="AE34" s="34">
        <f>$I$28/'Fixed data'!$C$7</f>
        <v>2.2096000000000001E-2</v>
      </c>
      <c r="AF34" s="34">
        <f>$I$28/'Fixed data'!$C$7</f>
        <v>2.2096000000000001E-2</v>
      </c>
      <c r="AG34" s="34">
        <f>$I$28/'Fixed data'!$C$7</f>
        <v>2.2096000000000001E-2</v>
      </c>
      <c r="AH34" s="34">
        <f>$I$28/'Fixed data'!$C$7</f>
        <v>2.2096000000000001E-2</v>
      </c>
      <c r="AI34" s="34">
        <f>$I$28/'Fixed data'!$C$7</f>
        <v>2.2096000000000001E-2</v>
      </c>
      <c r="AJ34" s="34">
        <f>$I$28/'Fixed data'!$C$7</f>
        <v>2.2096000000000001E-2</v>
      </c>
      <c r="AK34" s="34">
        <f>$I$28/'Fixed data'!$C$7</f>
        <v>2.2096000000000001E-2</v>
      </c>
      <c r="AL34" s="34">
        <f>$I$28/'Fixed data'!$C$7</f>
        <v>2.2096000000000001E-2</v>
      </c>
      <c r="AM34" s="34">
        <f>$I$28/'Fixed data'!$C$7</f>
        <v>2.2096000000000001E-2</v>
      </c>
      <c r="AN34" s="34">
        <f>$I$28/'Fixed data'!$C$7</f>
        <v>2.2096000000000001E-2</v>
      </c>
      <c r="AO34" s="34">
        <f>$I$28/'Fixed data'!$C$7</f>
        <v>2.2096000000000001E-2</v>
      </c>
      <c r="AP34" s="34">
        <f>$I$28/'Fixed data'!$C$7</f>
        <v>2.2096000000000001E-2</v>
      </c>
      <c r="AQ34" s="34">
        <f>$I$28/'Fixed data'!$C$7</f>
        <v>2.2096000000000001E-2</v>
      </c>
      <c r="AR34" s="34">
        <f>$I$28/'Fixed data'!$C$7</f>
        <v>2.2096000000000001E-2</v>
      </c>
      <c r="AS34" s="34">
        <f>$I$28/'Fixed data'!$C$7</f>
        <v>2.2096000000000001E-2</v>
      </c>
      <c r="AT34" s="34">
        <f>$I$28/'Fixed data'!$C$7</f>
        <v>2.2096000000000001E-2</v>
      </c>
      <c r="AU34" s="34">
        <f>$I$28/'Fixed data'!$C$7</f>
        <v>2.2096000000000001E-2</v>
      </c>
      <c r="AV34" s="34">
        <f>$I$28/'Fixed data'!$C$7</f>
        <v>2.2096000000000001E-2</v>
      </c>
      <c r="AW34" s="34">
        <f>$I$28/'Fixed data'!$C$7</f>
        <v>2.2096000000000001E-2</v>
      </c>
      <c r="AX34" s="34">
        <f>$I$28/'Fixed data'!$C$7</f>
        <v>2.2096000000000001E-2</v>
      </c>
      <c r="AY34" s="34">
        <f>$I$28/'Fixed data'!$C$7</f>
        <v>2.2096000000000001E-2</v>
      </c>
      <c r="AZ34" s="34">
        <f>$I$28/'Fixed data'!$C$7</f>
        <v>2.2096000000000001E-2</v>
      </c>
      <c r="BA34" s="34">
        <f>$I$28/'Fixed data'!$C$7</f>
        <v>2.2096000000000001E-2</v>
      </c>
      <c r="BB34" s="34">
        <f>$I$28/'Fixed data'!$C$7</f>
        <v>2.2096000000000001E-2</v>
      </c>
      <c r="BC34" s="34"/>
      <c r="BD34" s="34"/>
    </row>
    <row r="35" spans="1:57" ht="16.5" hidden="1" customHeight="1" outlineLevel="1" x14ac:dyDescent="0.35">
      <c r="A35" s="115"/>
      <c r="B35" s="9" t="s">
        <v>6</v>
      </c>
      <c r="C35" s="11" t="s">
        <v>58</v>
      </c>
      <c r="D35" s="9" t="s">
        <v>40</v>
      </c>
      <c r="F35" s="34"/>
      <c r="G35" s="34"/>
      <c r="H35" s="34"/>
      <c r="I35" s="34"/>
      <c r="J35" s="34"/>
      <c r="K35" s="34">
        <f>$J$28/'Fixed data'!$C$7</f>
        <v>-2.5706666666666668E-3</v>
      </c>
      <c r="L35" s="34">
        <f>$J$28/'Fixed data'!$C$7</f>
        <v>-2.5706666666666668E-3</v>
      </c>
      <c r="M35" s="34">
        <f>$J$28/'Fixed data'!$C$7</f>
        <v>-2.5706666666666668E-3</v>
      </c>
      <c r="N35" s="34">
        <f>$J$28/'Fixed data'!$C$7</f>
        <v>-2.5706666666666668E-3</v>
      </c>
      <c r="O35" s="34">
        <f>$J$28/'Fixed data'!$C$7</f>
        <v>-2.5706666666666668E-3</v>
      </c>
      <c r="P35" s="34">
        <f>$J$28/'Fixed data'!$C$7</f>
        <v>-2.5706666666666668E-3</v>
      </c>
      <c r="Q35" s="34">
        <f>$J$28/'Fixed data'!$C$7</f>
        <v>-2.5706666666666668E-3</v>
      </c>
      <c r="R35" s="34">
        <f>$J$28/'Fixed data'!$C$7</f>
        <v>-2.5706666666666668E-3</v>
      </c>
      <c r="S35" s="34">
        <f>$J$28/'Fixed data'!$C$7</f>
        <v>-2.5706666666666668E-3</v>
      </c>
      <c r="T35" s="34">
        <f>$J$28/'Fixed data'!$C$7</f>
        <v>-2.5706666666666668E-3</v>
      </c>
      <c r="U35" s="34">
        <f>$J$28/'Fixed data'!$C$7</f>
        <v>-2.5706666666666668E-3</v>
      </c>
      <c r="V35" s="34">
        <f>$J$28/'Fixed data'!$C$7</f>
        <v>-2.5706666666666668E-3</v>
      </c>
      <c r="W35" s="34">
        <f>$J$28/'Fixed data'!$C$7</f>
        <v>-2.5706666666666668E-3</v>
      </c>
      <c r="X35" s="34">
        <f>$J$28/'Fixed data'!$C$7</f>
        <v>-2.5706666666666668E-3</v>
      </c>
      <c r="Y35" s="34">
        <f>$J$28/'Fixed data'!$C$7</f>
        <v>-2.5706666666666668E-3</v>
      </c>
      <c r="Z35" s="34">
        <f>$J$28/'Fixed data'!$C$7</f>
        <v>-2.5706666666666668E-3</v>
      </c>
      <c r="AA35" s="34">
        <f>$J$28/'Fixed data'!$C$7</f>
        <v>-2.5706666666666668E-3</v>
      </c>
      <c r="AB35" s="34">
        <f>$J$28/'Fixed data'!$C$7</f>
        <v>-2.5706666666666668E-3</v>
      </c>
      <c r="AC35" s="34">
        <f>$J$28/'Fixed data'!$C$7</f>
        <v>-2.5706666666666668E-3</v>
      </c>
      <c r="AD35" s="34">
        <f>$J$28/'Fixed data'!$C$7</f>
        <v>-2.5706666666666668E-3</v>
      </c>
      <c r="AE35" s="34">
        <f>$J$28/'Fixed data'!$C$7</f>
        <v>-2.5706666666666668E-3</v>
      </c>
      <c r="AF35" s="34">
        <f>$J$28/'Fixed data'!$C$7</f>
        <v>-2.5706666666666668E-3</v>
      </c>
      <c r="AG35" s="34">
        <f>$J$28/'Fixed data'!$C$7</f>
        <v>-2.5706666666666668E-3</v>
      </c>
      <c r="AH35" s="34">
        <f>$J$28/'Fixed data'!$C$7</f>
        <v>-2.5706666666666668E-3</v>
      </c>
      <c r="AI35" s="34">
        <f>$J$28/'Fixed data'!$C$7</f>
        <v>-2.5706666666666668E-3</v>
      </c>
      <c r="AJ35" s="34">
        <f>$J$28/'Fixed data'!$C$7</f>
        <v>-2.5706666666666668E-3</v>
      </c>
      <c r="AK35" s="34">
        <f>$J$28/'Fixed data'!$C$7</f>
        <v>-2.5706666666666668E-3</v>
      </c>
      <c r="AL35" s="34">
        <f>$J$28/'Fixed data'!$C$7</f>
        <v>-2.5706666666666668E-3</v>
      </c>
      <c r="AM35" s="34">
        <f>$J$28/'Fixed data'!$C$7</f>
        <v>-2.5706666666666668E-3</v>
      </c>
      <c r="AN35" s="34">
        <f>$J$28/'Fixed data'!$C$7</f>
        <v>-2.5706666666666668E-3</v>
      </c>
      <c r="AO35" s="34">
        <f>$J$28/'Fixed data'!$C$7</f>
        <v>-2.5706666666666668E-3</v>
      </c>
      <c r="AP35" s="34">
        <f>$J$28/'Fixed data'!$C$7</f>
        <v>-2.5706666666666668E-3</v>
      </c>
      <c r="AQ35" s="34">
        <f>$J$28/'Fixed data'!$C$7</f>
        <v>-2.5706666666666668E-3</v>
      </c>
      <c r="AR35" s="34">
        <f>$J$28/'Fixed data'!$C$7</f>
        <v>-2.5706666666666668E-3</v>
      </c>
      <c r="AS35" s="34">
        <f>$J$28/'Fixed data'!$C$7</f>
        <v>-2.5706666666666668E-3</v>
      </c>
      <c r="AT35" s="34">
        <f>$J$28/'Fixed data'!$C$7</f>
        <v>-2.5706666666666668E-3</v>
      </c>
      <c r="AU35" s="34">
        <f>$J$28/'Fixed data'!$C$7</f>
        <v>-2.5706666666666668E-3</v>
      </c>
      <c r="AV35" s="34">
        <f>$J$28/'Fixed data'!$C$7</f>
        <v>-2.5706666666666668E-3</v>
      </c>
      <c r="AW35" s="34">
        <f>$J$28/'Fixed data'!$C$7</f>
        <v>-2.5706666666666668E-3</v>
      </c>
      <c r="AX35" s="34">
        <f>$J$28/'Fixed data'!$C$7</f>
        <v>-2.5706666666666668E-3</v>
      </c>
      <c r="AY35" s="34">
        <f>$J$28/'Fixed data'!$C$7</f>
        <v>-2.5706666666666668E-3</v>
      </c>
      <c r="AZ35" s="34">
        <f>$J$28/'Fixed data'!$C$7</f>
        <v>-2.5706666666666668E-3</v>
      </c>
      <c r="BA35" s="34">
        <f>$J$28/'Fixed data'!$C$7</f>
        <v>-2.5706666666666668E-3</v>
      </c>
      <c r="BB35" s="34">
        <f>$J$28/'Fixed data'!$C$7</f>
        <v>-2.5706666666666668E-3</v>
      </c>
      <c r="BC35" s="34">
        <f>$J$28/'Fixed data'!$C$7</f>
        <v>-2.5706666666666668E-3</v>
      </c>
      <c r="BD35" s="34"/>
    </row>
    <row r="36" spans="1:57" ht="16.5" hidden="1" customHeight="1" outlineLevel="1" x14ac:dyDescent="0.35">
      <c r="A36" s="115"/>
      <c r="B36" s="9" t="s">
        <v>32</v>
      </c>
      <c r="C36" s="11" t="s">
        <v>59</v>
      </c>
      <c r="D36" s="9" t="s">
        <v>40</v>
      </c>
      <c r="F36" s="34"/>
      <c r="G36" s="34"/>
      <c r="H36" s="34"/>
      <c r="I36" s="34"/>
      <c r="J36" s="34"/>
      <c r="K36" s="34"/>
      <c r="L36" s="34">
        <f>$K$28/'Fixed data'!$C$7</f>
        <v>-2.7237333333333336E-2</v>
      </c>
      <c r="M36" s="34">
        <f>$K$28/'Fixed data'!$C$7</f>
        <v>-2.7237333333333336E-2</v>
      </c>
      <c r="N36" s="34">
        <f>$K$28/'Fixed data'!$C$7</f>
        <v>-2.7237333333333336E-2</v>
      </c>
      <c r="O36" s="34">
        <f>$K$28/'Fixed data'!$C$7</f>
        <v>-2.7237333333333336E-2</v>
      </c>
      <c r="P36" s="34">
        <f>$K$28/'Fixed data'!$C$7</f>
        <v>-2.7237333333333336E-2</v>
      </c>
      <c r="Q36" s="34">
        <f>$K$28/'Fixed data'!$C$7</f>
        <v>-2.7237333333333336E-2</v>
      </c>
      <c r="R36" s="34">
        <f>$K$28/'Fixed data'!$C$7</f>
        <v>-2.7237333333333336E-2</v>
      </c>
      <c r="S36" s="34">
        <f>$K$28/'Fixed data'!$C$7</f>
        <v>-2.7237333333333336E-2</v>
      </c>
      <c r="T36" s="34">
        <f>$K$28/'Fixed data'!$C$7</f>
        <v>-2.7237333333333336E-2</v>
      </c>
      <c r="U36" s="34">
        <f>$K$28/'Fixed data'!$C$7</f>
        <v>-2.7237333333333336E-2</v>
      </c>
      <c r="V36" s="34">
        <f>$K$28/'Fixed data'!$C$7</f>
        <v>-2.7237333333333336E-2</v>
      </c>
      <c r="W36" s="34">
        <f>$K$28/'Fixed data'!$C$7</f>
        <v>-2.7237333333333336E-2</v>
      </c>
      <c r="X36" s="34">
        <f>$K$28/'Fixed data'!$C$7</f>
        <v>-2.7237333333333336E-2</v>
      </c>
      <c r="Y36" s="34">
        <f>$K$28/'Fixed data'!$C$7</f>
        <v>-2.7237333333333336E-2</v>
      </c>
      <c r="Z36" s="34">
        <f>$K$28/'Fixed data'!$C$7</f>
        <v>-2.7237333333333336E-2</v>
      </c>
      <c r="AA36" s="34">
        <f>$K$28/'Fixed data'!$C$7</f>
        <v>-2.7237333333333336E-2</v>
      </c>
      <c r="AB36" s="34">
        <f>$K$28/'Fixed data'!$C$7</f>
        <v>-2.7237333333333336E-2</v>
      </c>
      <c r="AC36" s="34">
        <f>$K$28/'Fixed data'!$C$7</f>
        <v>-2.7237333333333336E-2</v>
      </c>
      <c r="AD36" s="34">
        <f>$K$28/'Fixed data'!$C$7</f>
        <v>-2.7237333333333336E-2</v>
      </c>
      <c r="AE36" s="34">
        <f>$K$28/'Fixed data'!$C$7</f>
        <v>-2.7237333333333336E-2</v>
      </c>
      <c r="AF36" s="34">
        <f>$K$28/'Fixed data'!$C$7</f>
        <v>-2.7237333333333336E-2</v>
      </c>
      <c r="AG36" s="34">
        <f>$K$28/'Fixed data'!$C$7</f>
        <v>-2.7237333333333336E-2</v>
      </c>
      <c r="AH36" s="34">
        <f>$K$28/'Fixed data'!$C$7</f>
        <v>-2.7237333333333336E-2</v>
      </c>
      <c r="AI36" s="34">
        <f>$K$28/'Fixed data'!$C$7</f>
        <v>-2.7237333333333336E-2</v>
      </c>
      <c r="AJ36" s="34">
        <f>$K$28/'Fixed data'!$C$7</f>
        <v>-2.7237333333333336E-2</v>
      </c>
      <c r="AK36" s="34">
        <f>$K$28/'Fixed data'!$C$7</f>
        <v>-2.7237333333333336E-2</v>
      </c>
      <c r="AL36" s="34">
        <f>$K$28/'Fixed data'!$C$7</f>
        <v>-2.7237333333333336E-2</v>
      </c>
      <c r="AM36" s="34">
        <f>$K$28/'Fixed data'!$C$7</f>
        <v>-2.7237333333333336E-2</v>
      </c>
      <c r="AN36" s="34">
        <f>$K$28/'Fixed data'!$C$7</f>
        <v>-2.7237333333333336E-2</v>
      </c>
      <c r="AO36" s="34">
        <f>$K$28/'Fixed data'!$C$7</f>
        <v>-2.7237333333333336E-2</v>
      </c>
      <c r="AP36" s="34">
        <f>$K$28/'Fixed data'!$C$7</f>
        <v>-2.7237333333333336E-2</v>
      </c>
      <c r="AQ36" s="34">
        <f>$K$28/'Fixed data'!$C$7</f>
        <v>-2.7237333333333336E-2</v>
      </c>
      <c r="AR36" s="34">
        <f>$K$28/'Fixed data'!$C$7</f>
        <v>-2.7237333333333336E-2</v>
      </c>
      <c r="AS36" s="34">
        <f>$K$28/'Fixed data'!$C$7</f>
        <v>-2.7237333333333336E-2</v>
      </c>
      <c r="AT36" s="34">
        <f>$K$28/'Fixed data'!$C$7</f>
        <v>-2.7237333333333336E-2</v>
      </c>
      <c r="AU36" s="34">
        <f>$K$28/'Fixed data'!$C$7</f>
        <v>-2.7237333333333336E-2</v>
      </c>
      <c r="AV36" s="34">
        <f>$K$28/'Fixed data'!$C$7</f>
        <v>-2.7237333333333336E-2</v>
      </c>
      <c r="AW36" s="34">
        <f>$K$28/'Fixed data'!$C$7</f>
        <v>-2.7237333333333336E-2</v>
      </c>
      <c r="AX36" s="34">
        <f>$K$28/'Fixed data'!$C$7</f>
        <v>-2.7237333333333336E-2</v>
      </c>
      <c r="AY36" s="34">
        <f>$K$28/'Fixed data'!$C$7</f>
        <v>-2.7237333333333336E-2</v>
      </c>
      <c r="AZ36" s="34">
        <f>$K$28/'Fixed data'!$C$7</f>
        <v>-2.7237333333333336E-2</v>
      </c>
      <c r="BA36" s="34">
        <f>$K$28/'Fixed data'!$C$7</f>
        <v>-2.7237333333333336E-2</v>
      </c>
      <c r="BB36" s="34">
        <f>$K$28/'Fixed data'!$C$7</f>
        <v>-2.7237333333333336E-2</v>
      </c>
      <c r="BC36" s="34">
        <f>$K$28/'Fixed data'!$C$7</f>
        <v>-2.7237333333333336E-2</v>
      </c>
      <c r="BD36" s="34">
        <f>$K$28/'Fixed data'!$C$7</f>
        <v>-2.7237333333333336E-2</v>
      </c>
    </row>
    <row r="37" spans="1:57" ht="16.5" hidden="1" customHeight="1" outlineLevel="1" x14ac:dyDescent="0.35">
      <c r="A37" s="115"/>
      <c r="B37" s="9" t="s">
        <v>33</v>
      </c>
      <c r="C37" s="11" t="s">
        <v>60</v>
      </c>
      <c r="D37" s="9" t="s">
        <v>40</v>
      </c>
      <c r="F37" s="34"/>
      <c r="G37" s="34"/>
      <c r="H37" s="34"/>
      <c r="I37" s="34"/>
      <c r="J37" s="34"/>
      <c r="K37" s="34"/>
      <c r="L37" s="34"/>
      <c r="M37" s="34">
        <f>$L$28/'Fixed data'!$C$7</f>
        <v>-2.5706666666666668E-3</v>
      </c>
      <c r="N37" s="34">
        <f>$L$28/'Fixed data'!$C$7</f>
        <v>-2.5706666666666668E-3</v>
      </c>
      <c r="O37" s="34">
        <f>$L$28/'Fixed data'!$C$7</f>
        <v>-2.5706666666666668E-3</v>
      </c>
      <c r="P37" s="34">
        <f>$L$28/'Fixed data'!$C$7</f>
        <v>-2.5706666666666668E-3</v>
      </c>
      <c r="Q37" s="34">
        <f>$L$28/'Fixed data'!$C$7</f>
        <v>-2.5706666666666668E-3</v>
      </c>
      <c r="R37" s="34">
        <f>$L$28/'Fixed data'!$C$7</f>
        <v>-2.5706666666666668E-3</v>
      </c>
      <c r="S37" s="34">
        <f>$L$28/'Fixed data'!$C$7</f>
        <v>-2.5706666666666668E-3</v>
      </c>
      <c r="T37" s="34">
        <f>$L$28/'Fixed data'!$C$7</f>
        <v>-2.5706666666666668E-3</v>
      </c>
      <c r="U37" s="34">
        <f>$L$28/'Fixed data'!$C$7</f>
        <v>-2.5706666666666668E-3</v>
      </c>
      <c r="V37" s="34">
        <f>$L$28/'Fixed data'!$C$7</f>
        <v>-2.5706666666666668E-3</v>
      </c>
      <c r="W37" s="34">
        <f>$L$28/'Fixed data'!$C$7</f>
        <v>-2.5706666666666668E-3</v>
      </c>
      <c r="X37" s="34">
        <f>$L$28/'Fixed data'!$C$7</f>
        <v>-2.5706666666666668E-3</v>
      </c>
      <c r="Y37" s="34">
        <f>$L$28/'Fixed data'!$C$7</f>
        <v>-2.5706666666666668E-3</v>
      </c>
      <c r="Z37" s="34">
        <f>$L$28/'Fixed data'!$C$7</f>
        <v>-2.5706666666666668E-3</v>
      </c>
      <c r="AA37" s="34">
        <f>$L$28/'Fixed data'!$C$7</f>
        <v>-2.5706666666666668E-3</v>
      </c>
      <c r="AB37" s="34">
        <f>$L$28/'Fixed data'!$C$7</f>
        <v>-2.5706666666666668E-3</v>
      </c>
      <c r="AC37" s="34">
        <f>$L$28/'Fixed data'!$C$7</f>
        <v>-2.5706666666666668E-3</v>
      </c>
      <c r="AD37" s="34">
        <f>$L$28/'Fixed data'!$C$7</f>
        <v>-2.5706666666666668E-3</v>
      </c>
      <c r="AE37" s="34">
        <f>$L$28/'Fixed data'!$C$7</f>
        <v>-2.5706666666666668E-3</v>
      </c>
      <c r="AF37" s="34">
        <f>$L$28/'Fixed data'!$C$7</f>
        <v>-2.5706666666666668E-3</v>
      </c>
      <c r="AG37" s="34">
        <f>$L$28/'Fixed data'!$C$7</f>
        <v>-2.5706666666666668E-3</v>
      </c>
      <c r="AH37" s="34">
        <f>$L$28/'Fixed data'!$C$7</f>
        <v>-2.5706666666666668E-3</v>
      </c>
      <c r="AI37" s="34">
        <f>$L$28/'Fixed data'!$C$7</f>
        <v>-2.5706666666666668E-3</v>
      </c>
      <c r="AJ37" s="34">
        <f>$L$28/'Fixed data'!$C$7</f>
        <v>-2.5706666666666668E-3</v>
      </c>
      <c r="AK37" s="34">
        <f>$L$28/'Fixed data'!$C$7</f>
        <v>-2.5706666666666668E-3</v>
      </c>
      <c r="AL37" s="34">
        <f>$L$28/'Fixed data'!$C$7</f>
        <v>-2.5706666666666668E-3</v>
      </c>
      <c r="AM37" s="34">
        <f>$L$28/'Fixed data'!$C$7</f>
        <v>-2.5706666666666668E-3</v>
      </c>
      <c r="AN37" s="34">
        <f>$L$28/'Fixed data'!$C$7</f>
        <v>-2.5706666666666668E-3</v>
      </c>
      <c r="AO37" s="34">
        <f>$L$28/'Fixed data'!$C$7</f>
        <v>-2.5706666666666668E-3</v>
      </c>
      <c r="AP37" s="34">
        <f>$L$28/'Fixed data'!$C$7</f>
        <v>-2.5706666666666668E-3</v>
      </c>
      <c r="AQ37" s="34">
        <f>$L$28/'Fixed data'!$C$7</f>
        <v>-2.5706666666666668E-3</v>
      </c>
      <c r="AR37" s="34">
        <f>$L$28/'Fixed data'!$C$7</f>
        <v>-2.5706666666666668E-3</v>
      </c>
      <c r="AS37" s="34">
        <f>$L$28/'Fixed data'!$C$7</f>
        <v>-2.5706666666666668E-3</v>
      </c>
      <c r="AT37" s="34">
        <f>$L$28/'Fixed data'!$C$7</f>
        <v>-2.5706666666666668E-3</v>
      </c>
      <c r="AU37" s="34">
        <f>$L$28/'Fixed data'!$C$7</f>
        <v>-2.5706666666666668E-3</v>
      </c>
      <c r="AV37" s="34">
        <f>$L$28/'Fixed data'!$C$7</f>
        <v>-2.5706666666666668E-3</v>
      </c>
      <c r="AW37" s="34">
        <f>$L$28/'Fixed data'!$C$7</f>
        <v>-2.5706666666666668E-3</v>
      </c>
      <c r="AX37" s="34">
        <f>$L$28/'Fixed data'!$C$7</f>
        <v>-2.5706666666666668E-3</v>
      </c>
      <c r="AY37" s="34">
        <f>$L$28/'Fixed data'!$C$7</f>
        <v>-2.5706666666666668E-3</v>
      </c>
      <c r="AZ37" s="34">
        <f>$L$28/'Fixed data'!$C$7</f>
        <v>-2.5706666666666668E-3</v>
      </c>
      <c r="BA37" s="34">
        <f>$L$28/'Fixed data'!$C$7</f>
        <v>-2.5706666666666668E-3</v>
      </c>
      <c r="BB37" s="34">
        <f>$L$28/'Fixed data'!$C$7</f>
        <v>-2.5706666666666668E-3</v>
      </c>
      <c r="BC37" s="34">
        <f>$L$28/'Fixed data'!$C$7</f>
        <v>-2.5706666666666668E-3</v>
      </c>
      <c r="BD37" s="34">
        <f>$L$28/'Fixed data'!$C$7</f>
        <v>-2.5706666666666668E-3</v>
      </c>
    </row>
    <row r="38" spans="1:57" ht="16.5" hidden="1" customHeight="1" outlineLevel="1" x14ac:dyDescent="0.35">
      <c r="A38" s="115"/>
      <c r="B38" s="9" t="s">
        <v>110</v>
      </c>
      <c r="C38" s="11" t="s">
        <v>132</v>
      </c>
      <c r="D38" s="9" t="s">
        <v>40</v>
      </c>
      <c r="F38" s="34"/>
      <c r="G38" s="34"/>
      <c r="H38" s="34"/>
      <c r="I38" s="34"/>
      <c r="J38" s="34"/>
      <c r="K38" s="34"/>
      <c r="L38" s="34"/>
      <c r="M38" s="34"/>
      <c r="N38" s="34">
        <f>$M$28/'Fixed data'!$C$7</f>
        <v>2.2096000000000001E-2</v>
      </c>
      <c r="O38" s="34">
        <f>$M$28/'Fixed data'!$C$7</f>
        <v>2.2096000000000001E-2</v>
      </c>
      <c r="P38" s="34">
        <f>$M$28/'Fixed data'!$C$7</f>
        <v>2.2096000000000001E-2</v>
      </c>
      <c r="Q38" s="34">
        <f>$M$28/'Fixed data'!$C$7</f>
        <v>2.2096000000000001E-2</v>
      </c>
      <c r="R38" s="34">
        <f>$M$28/'Fixed data'!$C$7</f>
        <v>2.2096000000000001E-2</v>
      </c>
      <c r="S38" s="34">
        <f>$M$28/'Fixed data'!$C$7</f>
        <v>2.2096000000000001E-2</v>
      </c>
      <c r="T38" s="34">
        <f>$M$28/'Fixed data'!$C$7</f>
        <v>2.2096000000000001E-2</v>
      </c>
      <c r="U38" s="34">
        <f>$M$28/'Fixed data'!$C$7</f>
        <v>2.2096000000000001E-2</v>
      </c>
      <c r="V38" s="34">
        <f>$M$28/'Fixed data'!$C$7</f>
        <v>2.2096000000000001E-2</v>
      </c>
      <c r="W38" s="34">
        <f>$M$28/'Fixed data'!$C$7</f>
        <v>2.2096000000000001E-2</v>
      </c>
      <c r="X38" s="34">
        <f>$M$28/'Fixed data'!$C$7</f>
        <v>2.2096000000000001E-2</v>
      </c>
      <c r="Y38" s="34">
        <f>$M$28/'Fixed data'!$C$7</f>
        <v>2.2096000000000001E-2</v>
      </c>
      <c r="Z38" s="34">
        <f>$M$28/'Fixed data'!$C$7</f>
        <v>2.2096000000000001E-2</v>
      </c>
      <c r="AA38" s="34">
        <f>$M$28/'Fixed data'!$C$7</f>
        <v>2.2096000000000001E-2</v>
      </c>
      <c r="AB38" s="34">
        <f>$M$28/'Fixed data'!$C$7</f>
        <v>2.2096000000000001E-2</v>
      </c>
      <c r="AC38" s="34">
        <f>$M$28/'Fixed data'!$C$7</f>
        <v>2.2096000000000001E-2</v>
      </c>
      <c r="AD38" s="34">
        <f>$M$28/'Fixed data'!$C$7</f>
        <v>2.2096000000000001E-2</v>
      </c>
      <c r="AE38" s="34">
        <f>$M$28/'Fixed data'!$C$7</f>
        <v>2.2096000000000001E-2</v>
      </c>
      <c r="AF38" s="34">
        <f>$M$28/'Fixed data'!$C$7</f>
        <v>2.2096000000000001E-2</v>
      </c>
      <c r="AG38" s="34">
        <f>$M$28/'Fixed data'!$C$7</f>
        <v>2.2096000000000001E-2</v>
      </c>
      <c r="AH38" s="34">
        <f>$M$28/'Fixed data'!$C$7</f>
        <v>2.2096000000000001E-2</v>
      </c>
      <c r="AI38" s="34">
        <f>$M$28/'Fixed data'!$C$7</f>
        <v>2.2096000000000001E-2</v>
      </c>
      <c r="AJ38" s="34">
        <f>$M$28/'Fixed data'!$C$7</f>
        <v>2.2096000000000001E-2</v>
      </c>
      <c r="AK38" s="34">
        <f>$M$28/'Fixed data'!$C$7</f>
        <v>2.2096000000000001E-2</v>
      </c>
      <c r="AL38" s="34">
        <f>$M$28/'Fixed data'!$C$7</f>
        <v>2.2096000000000001E-2</v>
      </c>
      <c r="AM38" s="34">
        <f>$M$28/'Fixed data'!$C$7</f>
        <v>2.2096000000000001E-2</v>
      </c>
      <c r="AN38" s="34">
        <f>$M$28/'Fixed data'!$C$7</f>
        <v>2.2096000000000001E-2</v>
      </c>
      <c r="AO38" s="34">
        <f>$M$28/'Fixed data'!$C$7</f>
        <v>2.2096000000000001E-2</v>
      </c>
      <c r="AP38" s="34">
        <f>$M$28/'Fixed data'!$C$7</f>
        <v>2.2096000000000001E-2</v>
      </c>
      <c r="AQ38" s="34">
        <f>$M$28/'Fixed data'!$C$7</f>
        <v>2.2096000000000001E-2</v>
      </c>
      <c r="AR38" s="34">
        <f>$M$28/'Fixed data'!$C$7</f>
        <v>2.2096000000000001E-2</v>
      </c>
      <c r="AS38" s="34">
        <f>$M$28/'Fixed data'!$C$7</f>
        <v>2.2096000000000001E-2</v>
      </c>
      <c r="AT38" s="34">
        <f>$M$28/'Fixed data'!$C$7</f>
        <v>2.2096000000000001E-2</v>
      </c>
      <c r="AU38" s="34">
        <f>$M$28/'Fixed data'!$C$7</f>
        <v>2.2096000000000001E-2</v>
      </c>
      <c r="AV38" s="34">
        <f>$M$28/'Fixed data'!$C$7</f>
        <v>2.2096000000000001E-2</v>
      </c>
      <c r="AW38" s="34">
        <f>$M$28/'Fixed data'!$C$7</f>
        <v>2.2096000000000001E-2</v>
      </c>
      <c r="AX38" s="34">
        <f>$M$28/'Fixed data'!$C$7</f>
        <v>2.2096000000000001E-2</v>
      </c>
      <c r="AY38" s="34">
        <f>$M$28/'Fixed data'!$C$7</f>
        <v>2.2096000000000001E-2</v>
      </c>
      <c r="AZ38" s="34">
        <f>$M$28/'Fixed data'!$C$7</f>
        <v>2.2096000000000001E-2</v>
      </c>
      <c r="BA38" s="34">
        <f>$M$28/'Fixed data'!$C$7</f>
        <v>2.2096000000000001E-2</v>
      </c>
      <c r="BB38" s="34">
        <f>$M$28/'Fixed data'!$C$7</f>
        <v>2.2096000000000001E-2</v>
      </c>
      <c r="BC38" s="34">
        <f>$M$28/'Fixed data'!$C$7</f>
        <v>2.2096000000000001E-2</v>
      </c>
      <c r="BD38" s="34">
        <f>$M$28/'Fixed data'!$C$7</f>
        <v>2.2096000000000001E-2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-2.5706666666666668E-3</v>
      </c>
      <c r="P39" s="34">
        <f>$N$28/'Fixed data'!$C$7</f>
        <v>-2.5706666666666668E-3</v>
      </c>
      <c r="Q39" s="34">
        <f>$N$28/'Fixed data'!$C$7</f>
        <v>-2.5706666666666668E-3</v>
      </c>
      <c r="R39" s="34">
        <f>$N$28/'Fixed data'!$C$7</f>
        <v>-2.5706666666666668E-3</v>
      </c>
      <c r="S39" s="34">
        <f>$N$28/'Fixed data'!$C$7</f>
        <v>-2.5706666666666668E-3</v>
      </c>
      <c r="T39" s="34">
        <f>$N$28/'Fixed data'!$C$7</f>
        <v>-2.5706666666666668E-3</v>
      </c>
      <c r="U39" s="34">
        <f>$N$28/'Fixed data'!$C$7</f>
        <v>-2.5706666666666668E-3</v>
      </c>
      <c r="V39" s="34">
        <f>$N$28/'Fixed data'!$C$7</f>
        <v>-2.5706666666666668E-3</v>
      </c>
      <c r="W39" s="34">
        <f>$N$28/'Fixed data'!$C$7</f>
        <v>-2.5706666666666668E-3</v>
      </c>
      <c r="X39" s="34">
        <f>$N$28/'Fixed data'!$C$7</f>
        <v>-2.5706666666666668E-3</v>
      </c>
      <c r="Y39" s="34">
        <f>$N$28/'Fixed data'!$C$7</f>
        <v>-2.5706666666666668E-3</v>
      </c>
      <c r="Z39" s="34">
        <f>$N$28/'Fixed data'!$C$7</f>
        <v>-2.5706666666666668E-3</v>
      </c>
      <c r="AA39" s="34">
        <f>$N$28/'Fixed data'!$C$7</f>
        <v>-2.5706666666666668E-3</v>
      </c>
      <c r="AB39" s="34">
        <f>$N$28/'Fixed data'!$C$7</f>
        <v>-2.5706666666666668E-3</v>
      </c>
      <c r="AC39" s="34">
        <f>$N$28/'Fixed data'!$C$7</f>
        <v>-2.5706666666666668E-3</v>
      </c>
      <c r="AD39" s="34">
        <f>$N$28/'Fixed data'!$C$7</f>
        <v>-2.5706666666666668E-3</v>
      </c>
      <c r="AE39" s="34">
        <f>$N$28/'Fixed data'!$C$7</f>
        <v>-2.5706666666666668E-3</v>
      </c>
      <c r="AF39" s="34">
        <f>$N$28/'Fixed data'!$C$7</f>
        <v>-2.5706666666666668E-3</v>
      </c>
      <c r="AG39" s="34">
        <f>$N$28/'Fixed data'!$C$7</f>
        <v>-2.5706666666666668E-3</v>
      </c>
      <c r="AH39" s="34">
        <f>$N$28/'Fixed data'!$C$7</f>
        <v>-2.5706666666666668E-3</v>
      </c>
      <c r="AI39" s="34">
        <f>$N$28/'Fixed data'!$C$7</f>
        <v>-2.5706666666666668E-3</v>
      </c>
      <c r="AJ39" s="34">
        <f>$N$28/'Fixed data'!$C$7</f>
        <v>-2.5706666666666668E-3</v>
      </c>
      <c r="AK39" s="34">
        <f>$N$28/'Fixed data'!$C$7</f>
        <v>-2.5706666666666668E-3</v>
      </c>
      <c r="AL39" s="34">
        <f>$N$28/'Fixed data'!$C$7</f>
        <v>-2.5706666666666668E-3</v>
      </c>
      <c r="AM39" s="34">
        <f>$N$28/'Fixed data'!$C$7</f>
        <v>-2.5706666666666668E-3</v>
      </c>
      <c r="AN39" s="34">
        <f>$N$28/'Fixed data'!$C$7</f>
        <v>-2.5706666666666668E-3</v>
      </c>
      <c r="AO39" s="34">
        <f>$N$28/'Fixed data'!$C$7</f>
        <v>-2.5706666666666668E-3</v>
      </c>
      <c r="AP39" s="34">
        <f>$N$28/'Fixed data'!$C$7</f>
        <v>-2.5706666666666668E-3</v>
      </c>
      <c r="AQ39" s="34">
        <f>$N$28/'Fixed data'!$C$7</f>
        <v>-2.5706666666666668E-3</v>
      </c>
      <c r="AR39" s="34">
        <f>$N$28/'Fixed data'!$C$7</f>
        <v>-2.5706666666666668E-3</v>
      </c>
      <c r="AS39" s="34">
        <f>$N$28/'Fixed data'!$C$7</f>
        <v>-2.5706666666666668E-3</v>
      </c>
      <c r="AT39" s="34">
        <f>$N$28/'Fixed data'!$C$7</f>
        <v>-2.5706666666666668E-3</v>
      </c>
      <c r="AU39" s="34">
        <f>$N$28/'Fixed data'!$C$7</f>
        <v>-2.5706666666666668E-3</v>
      </c>
      <c r="AV39" s="34">
        <f>$N$28/'Fixed data'!$C$7</f>
        <v>-2.5706666666666668E-3</v>
      </c>
      <c r="AW39" s="34">
        <f>$N$28/'Fixed data'!$C$7</f>
        <v>-2.5706666666666668E-3</v>
      </c>
      <c r="AX39" s="34">
        <f>$N$28/'Fixed data'!$C$7</f>
        <v>-2.5706666666666668E-3</v>
      </c>
      <c r="AY39" s="34">
        <f>$N$28/'Fixed data'!$C$7</f>
        <v>-2.5706666666666668E-3</v>
      </c>
      <c r="AZ39" s="34">
        <f>$N$28/'Fixed data'!$C$7</f>
        <v>-2.5706666666666668E-3</v>
      </c>
      <c r="BA39" s="34">
        <f>$N$28/'Fixed data'!$C$7</f>
        <v>-2.5706666666666668E-3</v>
      </c>
      <c r="BB39" s="34">
        <f>$N$28/'Fixed data'!$C$7</f>
        <v>-2.5706666666666668E-3</v>
      </c>
      <c r="BC39" s="34">
        <f>$N$28/'Fixed data'!$C$7</f>
        <v>-2.5706666666666668E-3</v>
      </c>
      <c r="BD39" s="34">
        <f>$N$28/'Fixed data'!$C$7</f>
        <v>-2.5706666666666668E-3</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-2.5706666666666668E-3</v>
      </c>
      <c r="Q40" s="34">
        <f>$O$28/'Fixed data'!$C$7</f>
        <v>-2.5706666666666668E-3</v>
      </c>
      <c r="R40" s="34">
        <f>$O$28/'Fixed data'!$C$7</f>
        <v>-2.5706666666666668E-3</v>
      </c>
      <c r="S40" s="34">
        <f>$O$28/'Fixed data'!$C$7</f>
        <v>-2.5706666666666668E-3</v>
      </c>
      <c r="T40" s="34">
        <f>$O$28/'Fixed data'!$C$7</f>
        <v>-2.5706666666666668E-3</v>
      </c>
      <c r="U40" s="34">
        <f>$O$28/'Fixed data'!$C$7</f>
        <v>-2.5706666666666668E-3</v>
      </c>
      <c r="V40" s="34">
        <f>$O$28/'Fixed data'!$C$7</f>
        <v>-2.5706666666666668E-3</v>
      </c>
      <c r="W40" s="34">
        <f>$O$28/'Fixed data'!$C$7</f>
        <v>-2.5706666666666668E-3</v>
      </c>
      <c r="X40" s="34">
        <f>$O$28/'Fixed data'!$C$7</f>
        <v>-2.5706666666666668E-3</v>
      </c>
      <c r="Y40" s="34">
        <f>$O$28/'Fixed data'!$C$7</f>
        <v>-2.5706666666666668E-3</v>
      </c>
      <c r="Z40" s="34">
        <f>$O$28/'Fixed data'!$C$7</f>
        <v>-2.5706666666666668E-3</v>
      </c>
      <c r="AA40" s="34">
        <f>$O$28/'Fixed data'!$C$7</f>
        <v>-2.5706666666666668E-3</v>
      </c>
      <c r="AB40" s="34">
        <f>$O$28/'Fixed data'!$C$7</f>
        <v>-2.5706666666666668E-3</v>
      </c>
      <c r="AC40" s="34">
        <f>$O$28/'Fixed data'!$C$7</f>
        <v>-2.5706666666666668E-3</v>
      </c>
      <c r="AD40" s="34">
        <f>$O$28/'Fixed data'!$C$7</f>
        <v>-2.5706666666666668E-3</v>
      </c>
      <c r="AE40" s="34">
        <f>$O$28/'Fixed data'!$C$7</f>
        <v>-2.5706666666666668E-3</v>
      </c>
      <c r="AF40" s="34">
        <f>$O$28/'Fixed data'!$C$7</f>
        <v>-2.5706666666666668E-3</v>
      </c>
      <c r="AG40" s="34">
        <f>$O$28/'Fixed data'!$C$7</f>
        <v>-2.5706666666666668E-3</v>
      </c>
      <c r="AH40" s="34">
        <f>$O$28/'Fixed data'!$C$7</f>
        <v>-2.5706666666666668E-3</v>
      </c>
      <c r="AI40" s="34">
        <f>$O$28/'Fixed data'!$C$7</f>
        <v>-2.5706666666666668E-3</v>
      </c>
      <c r="AJ40" s="34">
        <f>$O$28/'Fixed data'!$C$7</f>
        <v>-2.5706666666666668E-3</v>
      </c>
      <c r="AK40" s="34">
        <f>$O$28/'Fixed data'!$C$7</f>
        <v>-2.5706666666666668E-3</v>
      </c>
      <c r="AL40" s="34">
        <f>$O$28/'Fixed data'!$C$7</f>
        <v>-2.5706666666666668E-3</v>
      </c>
      <c r="AM40" s="34">
        <f>$O$28/'Fixed data'!$C$7</f>
        <v>-2.5706666666666668E-3</v>
      </c>
      <c r="AN40" s="34">
        <f>$O$28/'Fixed data'!$C$7</f>
        <v>-2.5706666666666668E-3</v>
      </c>
      <c r="AO40" s="34">
        <f>$O$28/'Fixed data'!$C$7</f>
        <v>-2.5706666666666668E-3</v>
      </c>
      <c r="AP40" s="34">
        <f>$O$28/'Fixed data'!$C$7</f>
        <v>-2.5706666666666668E-3</v>
      </c>
      <c r="AQ40" s="34">
        <f>$O$28/'Fixed data'!$C$7</f>
        <v>-2.5706666666666668E-3</v>
      </c>
      <c r="AR40" s="34">
        <f>$O$28/'Fixed data'!$C$7</f>
        <v>-2.5706666666666668E-3</v>
      </c>
      <c r="AS40" s="34">
        <f>$O$28/'Fixed data'!$C$7</f>
        <v>-2.5706666666666668E-3</v>
      </c>
      <c r="AT40" s="34">
        <f>$O$28/'Fixed data'!$C$7</f>
        <v>-2.5706666666666668E-3</v>
      </c>
      <c r="AU40" s="34">
        <f>$O$28/'Fixed data'!$C$7</f>
        <v>-2.5706666666666668E-3</v>
      </c>
      <c r="AV40" s="34">
        <f>$O$28/'Fixed data'!$C$7</f>
        <v>-2.5706666666666668E-3</v>
      </c>
      <c r="AW40" s="34">
        <f>$O$28/'Fixed data'!$C$7</f>
        <v>-2.5706666666666668E-3</v>
      </c>
      <c r="AX40" s="34">
        <f>$O$28/'Fixed data'!$C$7</f>
        <v>-2.5706666666666668E-3</v>
      </c>
      <c r="AY40" s="34">
        <f>$O$28/'Fixed data'!$C$7</f>
        <v>-2.5706666666666668E-3</v>
      </c>
      <c r="AZ40" s="34">
        <f>$O$28/'Fixed data'!$C$7</f>
        <v>-2.5706666666666668E-3</v>
      </c>
      <c r="BA40" s="34">
        <f>$O$28/'Fixed data'!$C$7</f>
        <v>-2.5706666666666668E-3</v>
      </c>
      <c r="BB40" s="34">
        <f>$O$28/'Fixed data'!$C$7</f>
        <v>-2.5706666666666668E-3</v>
      </c>
      <c r="BC40" s="34">
        <f>$O$28/'Fixed data'!$C$7</f>
        <v>-2.5706666666666668E-3</v>
      </c>
      <c r="BD40" s="34">
        <f>$O$28/'Fixed data'!$C$7</f>
        <v>-2.5706666666666668E-3</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-2.5706666666666668E-3</v>
      </c>
      <c r="R41" s="34">
        <f>$P$28/'Fixed data'!$C$7</f>
        <v>-2.5706666666666668E-3</v>
      </c>
      <c r="S41" s="34">
        <f>$P$28/'Fixed data'!$C$7</f>
        <v>-2.5706666666666668E-3</v>
      </c>
      <c r="T41" s="34">
        <f>$P$28/'Fixed data'!$C$7</f>
        <v>-2.5706666666666668E-3</v>
      </c>
      <c r="U41" s="34">
        <f>$P$28/'Fixed data'!$C$7</f>
        <v>-2.5706666666666668E-3</v>
      </c>
      <c r="V41" s="34">
        <f>$P$28/'Fixed data'!$C$7</f>
        <v>-2.5706666666666668E-3</v>
      </c>
      <c r="W41" s="34">
        <f>$P$28/'Fixed data'!$C$7</f>
        <v>-2.5706666666666668E-3</v>
      </c>
      <c r="X41" s="34">
        <f>$P$28/'Fixed data'!$C$7</f>
        <v>-2.5706666666666668E-3</v>
      </c>
      <c r="Y41" s="34">
        <f>$P$28/'Fixed data'!$C$7</f>
        <v>-2.5706666666666668E-3</v>
      </c>
      <c r="Z41" s="34">
        <f>$P$28/'Fixed data'!$C$7</f>
        <v>-2.5706666666666668E-3</v>
      </c>
      <c r="AA41" s="34">
        <f>$P$28/'Fixed data'!$C$7</f>
        <v>-2.5706666666666668E-3</v>
      </c>
      <c r="AB41" s="34">
        <f>$P$28/'Fixed data'!$C$7</f>
        <v>-2.5706666666666668E-3</v>
      </c>
      <c r="AC41" s="34">
        <f>$P$28/'Fixed data'!$C$7</f>
        <v>-2.5706666666666668E-3</v>
      </c>
      <c r="AD41" s="34">
        <f>$P$28/'Fixed data'!$C$7</f>
        <v>-2.5706666666666668E-3</v>
      </c>
      <c r="AE41" s="34">
        <f>$P$28/'Fixed data'!$C$7</f>
        <v>-2.5706666666666668E-3</v>
      </c>
      <c r="AF41" s="34">
        <f>$P$28/'Fixed data'!$C$7</f>
        <v>-2.5706666666666668E-3</v>
      </c>
      <c r="AG41" s="34">
        <f>$P$28/'Fixed data'!$C$7</f>
        <v>-2.5706666666666668E-3</v>
      </c>
      <c r="AH41" s="34">
        <f>$P$28/'Fixed data'!$C$7</f>
        <v>-2.5706666666666668E-3</v>
      </c>
      <c r="AI41" s="34">
        <f>$P$28/'Fixed data'!$C$7</f>
        <v>-2.5706666666666668E-3</v>
      </c>
      <c r="AJ41" s="34">
        <f>$P$28/'Fixed data'!$C$7</f>
        <v>-2.5706666666666668E-3</v>
      </c>
      <c r="AK41" s="34">
        <f>$P$28/'Fixed data'!$C$7</f>
        <v>-2.5706666666666668E-3</v>
      </c>
      <c r="AL41" s="34">
        <f>$P$28/'Fixed data'!$C$7</f>
        <v>-2.5706666666666668E-3</v>
      </c>
      <c r="AM41" s="34">
        <f>$P$28/'Fixed data'!$C$7</f>
        <v>-2.5706666666666668E-3</v>
      </c>
      <c r="AN41" s="34">
        <f>$P$28/'Fixed data'!$C$7</f>
        <v>-2.5706666666666668E-3</v>
      </c>
      <c r="AO41" s="34">
        <f>$P$28/'Fixed data'!$C$7</f>
        <v>-2.5706666666666668E-3</v>
      </c>
      <c r="AP41" s="34">
        <f>$P$28/'Fixed data'!$C$7</f>
        <v>-2.5706666666666668E-3</v>
      </c>
      <c r="AQ41" s="34">
        <f>$P$28/'Fixed data'!$C$7</f>
        <v>-2.5706666666666668E-3</v>
      </c>
      <c r="AR41" s="34">
        <f>$P$28/'Fixed data'!$C$7</f>
        <v>-2.5706666666666668E-3</v>
      </c>
      <c r="AS41" s="34">
        <f>$P$28/'Fixed data'!$C$7</f>
        <v>-2.5706666666666668E-3</v>
      </c>
      <c r="AT41" s="34">
        <f>$P$28/'Fixed data'!$C$7</f>
        <v>-2.5706666666666668E-3</v>
      </c>
      <c r="AU41" s="34">
        <f>$P$28/'Fixed data'!$C$7</f>
        <v>-2.5706666666666668E-3</v>
      </c>
      <c r="AV41" s="34">
        <f>$P$28/'Fixed data'!$C$7</f>
        <v>-2.5706666666666668E-3</v>
      </c>
      <c r="AW41" s="34">
        <f>$P$28/'Fixed data'!$C$7</f>
        <v>-2.5706666666666668E-3</v>
      </c>
      <c r="AX41" s="34">
        <f>$P$28/'Fixed data'!$C$7</f>
        <v>-2.5706666666666668E-3</v>
      </c>
      <c r="AY41" s="34">
        <f>$P$28/'Fixed data'!$C$7</f>
        <v>-2.5706666666666668E-3</v>
      </c>
      <c r="AZ41" s="34">
        <f>$P$28/'Fixed data'!$C$7</f>
        <v>-2.5706666666666668E-3</v>
      </c>
      <c r="BA41" s="34">
        <f>$P$28/'Fixed data'!$C$7</f>
        <v>-2.5706666666666668E-3</v>
      </c>
      <c r="BB41" s="34">
        <f>$P$28/'Fixed data'!$C$7</f>
        <v>-2.5706666666666668E-3</v>
      </c>
      <c r="BC41" s="34">
        <f>$P$28/'Fixed data'!$C$7</f>
        <v>-2.5706666666666668E-3</v>
      </c>
      <c r="BD41" s="34">
        <f>$P$28/'Fixed data'!$C$7</f>
        <v>-2.5706666666666668E-3</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-2.5706666666666681E-3</v>
      </c>
      <c r="G60" s="34">
        <f t="shared" si="6"/>
        <v>-5.1413333333333346E-3</v>
      </c>
      <c r="H60" s="34">
        <f t="shared" si="6"/>
        <v>-7.7120000000000018E-3</v>
      </c>
      <c r="I60" s="34">
        <f t="shared" si="6"/>
        <v>-1.0282666666666669E-2</v>
      </c>
      <c r="J60" s="34">
        <f t="shared" si="6"/>
        <v>1.1813333333333332E-2</v>
      </c>
      <c r="K60" s="34">
        <f t="shared" si="6"/>
        <v>9.2426666666666647E-3</v>
      </c>
      <c r="L60" s="34">
        <f t="shared" si="6"/>
        <v>-1.7994666666666673E-2</v>
      </c>
      <c r="M60" s="34">
        <f t="shared" si="6"/>
        <v>-2.0565333333333338E-2</v>
      </c>
      <c r="N60" s="34">
        <f t="shared" si="6"/>
        <v>1.5306666666666628E-3</v>
      </c>
      <c r="O60" s="34">
        <f t="shared" si="6"/>
        <v>-1.040000000000004E-3</v>
      </c>
      <c r="P60" s="34">
        <f t="shared" si="6"/>
        <v>-3.6106666666666709E-3</v>
      </c>
      <c r="Q60" s="34">
        <f t="shared" si="6"/>
        <v>-6.1813333333333373E-3</v>
      </c>
      <c r="R60" s="34">
        <f t="shared" si="6"/>
        <v>-6.1813333333333373E-3</v>
      </c>
      <c r="S60" s="34">
        <f t="shared" si="6"/>
        <v>-6.1813333333333373E-3</v>
      </c>
      <c r="T60" s="34">
        <f t="shared" si="6"/>
        <v>-6.1813333333333373E-3</v>
      </c>
      <c r="U60" s="34">
        <f t="shared" si="6"/>
        <v>-6.1813333333333373E-3</v>
      </c>
      <c r="V60" s="34">
        <f t="shared" si="6"/>
        <v>-6.1813333333333373E-3</v>
      </c>
      <c r="W60" s="34">
        <f t="shared" si="6"/>
        <v>-6.1813333333333373E-3</v>
      </c>
      <c r="X60" s="34">
        <f t="shared" si="6"/>
        <v>-6.1813333333333373E-3</v>
      </c>
      <c r="Y60" s="34">
        <f t="shared" si="6"/>
        <v>-6.1813333333333373E-3</v>
      </c>
      <c r="Z60" s="34">
        <f t="shared" si="6"/>
        <v>-6.1813333333333373E-3</v>
      </c>
      <c r="AA60" s="34">
        <f t="shared" si="6"/>
        <v>-6.1813333333333373E-3</v>
      </c>
      <c r="AB60" s="34">
        <f t="shared" si="6"/>
        <v>-6.1813333333333373E-3</v>
      </c>
      <c r="AC60" s="34">
        <f t="shared" si="6"/>
        <v>-6.1813333333333373E-3</v>
      </c>
      <c r="AD60" s="34">
        <f t="shared" si="6"/>
        <v>-6.1813333333333373E-3</v>
      </c>
      <c r="AE60" s="34">
        <f t="shared" si="6"/>
        <v>-6.1813333333333373E-3</v>
      </c>
      <c r="AF60" s="34">
        <f t="shared" si="6"/>
        <v>-6.1813333333333373E-3</v>
      </c>
      <c r="AG60" s="34">
        <f t="shared" si="6"/>
        <v>-6.1813333333333373E-3</v>
      </c>
      <c r="AH60" s="34">
        <f t="shared" si="6"/>
        <v>-6.1813333333333373E-3</v>
      </c>
      <c r="AI60" s="34">
        <f t="shared" si="6"/>
        <v>-6.1813333333333373E-3</v>
      </c>
      <c r="AJ60" s="34">
        <f t="shared" si="6"/>
        <v>-6.1813333333333373E-3</v>
      </c>
      <c r="AK60" s="34">
        <f t="shared" si="6"/>
        <v>-6.1813333333333373E-3</v>
      </c>
      <c r="AL60" s="34">
        <f t="shared" si="6"/>
        <v>-6.1813333333333373E-3</v>
      </c>
      <c r="AM60" s="34">
        <f t="shared" si="6"/>
        <v>-6.1813333333333373E-3</v>
      </c>
      <c r="AN60" s="34">
        <f t="shared" si="6"/>
        <v>-6.1813333333333373E-3</v>
      </c>
      <c r="AO60" s="34">
        <f t="shared" si="6"/>
        <v>-6.1813333333333373E-3</v>
      </c>
      <c r="AP60" s="34">
        <f t="shared" si="6"/>
        <v>-6.1813333333333373E-3</v>
      </c>
      <c r="AQ60" s="34">
        <f t="shared" si="6"/>
        <v>-6.1813333333333373E-3</v>
      </c>
      <c r="AR60" s="34">
        <f t="shared" si="6"/>
        <v>-6.1813333333333373E-3</v>
      </c>
      <c r="AS60" s="34">
        <f t="shared" si="6"/>
        <v>-6.1813333333333373E-3</v>
      </c>
      <c r="AT60" s="34">
        <f t="shared" si="6"/>
        <v>-6.1813333333333373E-3</v>
      </c>
      <c r="AU60" s="34">
        <f t="shared" si="6"/>
        <v>-6.1813333333333373E-3</v>
      </c>
      <c r="AV60" s="34">
        <f t="shared" si="6"/>
        <v>-6.1813333333333373E-3</v>
      </c>
      <c r="AW60" s="34">
        <f t="shared" si="6"/>
        <v>-6.1813333333333373E-3</v>
      </c>
      <c r="AX60" s="34">
        <f t="shared" si="6"/>
        <v>-6.1813333333333373E-3</v>
      </c>
      <c r="AY60" s="34">
        <f t="shared" si="6"/>
        <v>-3.6106666666666687E-3</v>
      </c>
      <c r="AZ60" s="34">
        <f t="shared" si="6"/>
        <v>-1.0400000000000036E-3</v>
      </c>
      <c r="BA60" s="34">
        <f t="shared" si="6"/>
        <v>1.5306666666666667E-3</v>
      </c>
      <c r="BB60" s="34">
        <f t="shared" si="6"/>
        <v>4.1013333333333318E-3</v>
      </c>
      <c r="BC60" s="34">
        <f t="shared" si="6"/>
        <v>-1.7994666666666666E-2</v>
      </c>
      <c r="BD60" s="34">
        <f t="shared" si="6"/>
        <v>-1.5424000000000002E-2</v>
      </c>
    </row>
    <row r="61" spans="1:56" ht="17.25" hidden="1" customHeight="1" outlineLevel="1" x14ac:dyDescent="0.35">
      <c r="A61" s="115"/>
      <c r="B61" s="9" t="s">
        <v>35</v>
      </c>
      <c r="C61" s="9" t="s">
        <v>62</v>
      </c>
      <c r="D61" s="9" t="s">
        <v>40</v>
      </c>
      <c r="E61" s="34">
        <v>0</v>
      </c>
      <c r="F61" s="34">
        <f>E62</f>
        <v>-0.11568000000000006</v>
      </c>
      <c r="G61" s="34">
        <f t="shared" ref="G61:BD61" si="7">F62</f>
        <v>-0.2287893333333334</v>
      </c>
      <c r="H61" s="34">
        <f t="shared" si="7"/>
        <v>-0.33932800000000007</v>
      </c>
      <c r="I61" s="34">
        <f t="shared" si="7"/>
        <v>-0.44729600000000008</v>
      </c>
      <c r="J61" s="34">
        <f t="shared" si="7"/>
        <v>0.55730666666666662</v>
      </c>
      <c r="K61" s="34">
        <f t="shared" si="7"/>
        <v>0.42981333333333327</v>
      </c>
      <c r="L61" s="34">
        <f t="shared" si="7"/>
        <v>-0.80510933333333357</v>
      </c>
      <c r="M61" s="34">
        <f t="shared" si="7"/>
        <v>-0.90279466666666686</v>
      </c>
      <c r="N61" s="34">
        <f t="shared" si="7"/>
        <v>0.11209066666666656</v>
      </c>
      <c r="O61" s="34">
        <f t="shared" si="7"/>
        <v>-5.1200000000001106E-3</v>
      </c>
      <c r="P61" s="34">
        <f t="shared" si="7"/>
        <v>-0.11976000000000012</v>
      </c>
      <c r="Q61" s="34">
        <f t="shared" si="7"/>
        <v>-0.23182933333333344</v>
      </c>
      <c r="R61" s="34">
        <f t="shared" si="7"/>
        <v>-0.2256480000000001</v>
      </c>
      <c r="S61" s="34">
        <f t="shared" si="7"/>
        <v>-0.21946666666666675</v>
      </c>
      <c r="T61" s="34">
        <f t="shared" si="7"/>
        <v>-0.21328533333333341</v>
      </c>
      <c r="U61" s="34">
        <f t="shared" si="7"/>
        <v>-0.20710400000000007</v>
      </c>
      <c r="V61" s="34">
        <f t="shared" si="7"/>
        <v>-0.20092266666666672</v>
      </c>
      <c r="W61" s="34">
        <f t="shared" si="7"/>
        <v>-0.19474133333333338</v>
      </c>
      <c r="X61" s="34">
        <f t="shared" si="7"/>
        <v>-0.18856000000000003</v>
      </c>
      <c r="Y61" s="34">
        <f t="shared" si="7"/>
        <v>-0.18237866666666669</v>
      </c>
      <c r="Z61" s="34">
        <f t="shared" si="7"/>
        <v>-0.17619733333333334</v>
      </c>
      <c r="AA61" s="34">
        <f t="shared" si="7"/>
        <v>-0.170016</v>
      </c>
      <c r="AB61" s="34">
        <f t="shared" si="7"/>
        <v>-0.16383466666666666</v>
      </c>
      <c r="AC61" s="34">
        <f t="shared" si="7"/>
        <v>-0.15765333333333331</v>
      </c>
      <c r="AD61" s="34">
        <f t="shared" si="7"/>
        <v>-0.15147199999999997</v>
      </c>
      <c r="AE61" s="34">
        <f t="shared" si="7"/>
        <v>-0.14529066666666662</v>
      </c>
      <c r="AF61" s="34">
        <f t="shared" si="7"/>
        <v>-0.13910933333333328</v>
      </c>
      <c r="AG61" s="34">
        <f t="shared" si="7"/>
        <v>-0.13292799999999994</v>
      </c>
      <c r="AH61" s="34">
        <f t="shared" si="7"/>
        <v>-0.12674666666666659</v>
      </c>
      <c r="AI61" s="34">
        <f t="shared" si="7"/>
        <v>-0.12056533333333325</v>
      </c>
      <c r="AJ61" s="34">
        <f t="shared" si="7"/>
        <v>-0.1143839999999999</v>
      </c>
      <c r="AK61" s="34">
        <f t="shared" si="7"/>
        <v>-0.10820266666666656</v>
      </c>
      <c r="AL61" s="34">
        <f t="shared" si="7"/>
        <v>-0.10202133333333321</v>
      </c>
      <c r="AM61" s="34">
        <f t="shared" si="7"/>
        <v>-9.583999999999987E-2</v>
      </c>
      <c r="AN61" s="34">
        <f t="shared" si="7"/>
        <v>-8.9658666666666526E-2</v>
      </c>
      <c r="AO61" s="34">
        <f t="shared" si="7"/>
        <v>-8.3477333333333181E-2</v>
      </c>
      <c r="AP61" s="34">
        <f t="shared" si="7"/>
        <v>-7.7295999999999837E-2</v>
      </c>
      <c r="AQ61" s="34">
        <f t="shared" si="7"/>
        <v>-7.1114666666666493E-2</v>
      </c>
      <c r="AR61" s="34">
        <f t="shared" si="7"/>
        <v>-6.4933333333333149E-2</v>
      </c>
      <c r="AS61" s="34">
        <f t="shared" si="7"/>
        <v>-5.8751999999999811E-2</v>
      </c>
      <c r="AT61" s="34">
        <f t="shared" si="7"/>
        <v>-5.2570666666666474E-2</v>
      </c>
      <c r="AU61" s="34">
        <f t="shared" si="7"/>
        <v>-4.6389333333333137E-2</v>
      </c>
      <c r="AV61" s="34">
        <f t="shared" si="7"/>
        <v>-4.0207999999999799E-2</v>
      </c>
      <c r="AW61" s="34">
        <f t="shared" si="7"/>
        <v>-3.4026666666666462E-2</v>
      </c>
      <c r="AX61" s="34">
        <f t="shared" si="7"/>
        <v>-2.7845333333333125E-2</v>
      </c>
      <c r="AY61" s="34">
        <f t="shared" si="7"/>
        <v>-2.1663999999999788E-2</v>
      </c>
      <c r="AZ61" s="34">
        <f t="shared" si="7"/>
        <v>-1.8053333333333119E-2</v>
      </c>
      <c r="BA61" s="34">
        <f t="shared" si="7"/>
        <v>-1.7013333333333117E-2</v>
      </c>
      <c r="BB61" s="34">
        <f t="shared" si="7"/>
        <v>-1.8543999999999783E-2</v>
      </c>
      <c r="BC61" s="34">
        <f t="shared" si="7"/>
        <v>-2.2645333333333115E-2</v>
      </c>
      <c r="BD61" s="34">
        <f t="shared" si="7"/>
        <v>-4.650666666666449E-3</v>
      </c>
    </row>
    <row r="62" spans="1:56" ht="16.5" hidden="1" customHeight="1" outlineLevel="1" x14ac:dyDescent="0.3">
      <c r="A62" s="115"/>
      <c r="B62" s="9" t="s">
        <v>34</v>
      </c>
      <c r="C62" s="9" t="s">
        <v>69</v>
      </c>
      <c r="D62" s="9" t="s">
        <v>40</v>
      </c>
      <c r="E62" s="34">
        <f t="shared" ref="E62:BD62" si="8">E28-E60+E61</f>
        <v>-0.11568000000000006</v>
      </c>
      <c r="F62" s="34">
        <f t="shared" si="8"/>
        <v>-0.2287893333333334</v>
      </c>
      <c r="G62" s="34">
        <f t="shared" si="8"/>
        <v>-0.33932800000000007</v>
      </c>
      <c r="H62" s="34">
        <f t="shared" si="8"/>
        <v>-0.44729600000000008</v>
      </c>
      <c r="I62" s="34">
        <f t="shared" si="8"/>
        <v>0.55730666666666662</v>
      </c>
      <c r="J62" s="34">
        <f t="shared" si="8"/>
        <v>0.42981333333333327</v>
      </c>
      <c r="K62" s="34">
        <f t="shared" si="8"/>
        <v>-0.80510933333333357</v>
      </c>
      <c r="L62" s="34">
        <f t="shared" si="8"/>
        <v>-0.90279466666666686</v>
      </c>
      <c r="M62" s="34">
        <f t="shared" si="8"/>
        <v>0.11209066666666656</v>
      </c>
      <c r="N62" s="34">
        <f t="shared" si="8"/>
        <v>-5.1200000000001106E-3</v>
      </c>
      <c r="O62" s="34">
        <f t="shared" si="8"/>
        <v>-0.11976000000000012</v>
      </c>
      <c r="P62" s="34">
        <f t="shared" si="8"/>
        <v>-0.23182933333333344</v>
      </c>
      <c r="Q62" s="34">
        <f t="shared" si="8"/>
        <v>-0.2256480000000001</v>
      </c>
      <c r="R62" s="34">
        <f t="shared" si="8"/>
        <v>-0.21946666666666675</v>
      </c>
      <c r="S62" s="34">
        <f t="shared" si="8"/>
        <v>-0.21328533333333341</v>
      </c>
      <c r="T62" s="34">
        <f t="shared" si="8"/>
        <v>-0.20710400000000007</v>
      </c>
      <c r="U62" s="34">
        <f t="shared" si="8"/>
        <v>-0.20092266666666672</v>
      </c>
      <c r="V62" s="34">
        <f t="shared" si="8"/>
        <v>-0.19474133333333338</v>
      </c>
      <c r="W62" s="34">
        <f t="shared" si="8"/>
        <v>-0.18856000000000003</v>
      </c>
      <c r="X62" s="34">
        <f t="shared" si="8"/>
        <v>-0.18237866666666669</v>
      </c>
      <c r="Y62" s="34">
        <f t="shared" si="8"/>
        <v>-0.17619733333333334</v>
      </c>
      <c r="Z62" s="34">
        <f t="shared" si="8"/>
        <v>-0.170016</v>
      </c>
      <c r="AA62" s="34">
        <f t="shared" si="8"/>
        <v>-0.16383466666666666</v>
      </c>
      <c r="AB62" s="34">
        <f t="shared" si="8"/>
        <v>-0.15765333333333331</v>
      </c>
      <c r="AC62" s="34">
        <f t="shared" si="8"/>
        <v>-0.15147199999999997</v>
      </c>
      <c r="AD62" s="34">
        <f t="shared" si="8"/>
        <v>-0.14529066666666662</v>
      </c>
      <c r="AE62" s="34">
        <f t="shared" si="8"/>
        <v>-0.13910933333333328</v>
      </c>
      <c r="AF62" s="34">
        <f t="shared" si="8"/>
        <v>-0.13292799999999994</v>
      </c>
      <c r="AG62" s="34">
        <f t="shared" si="8"/>
        <v>-0.12674666666666659</v>
      </c>
      <c r="AH62" s="34">
        <f t="shared" si="8"/>
        <v>-0.12056533333333325</v>
      </c>
      <c r="AI62" s="34">
        <f t="shared" si="8"/>
        <v>-0.1143839999999999</v>
      </c>
      <c r="AJ62" s="34">
        <f t="shared" si="8"/>
        <v>-0.10820266666666656</v>
      </c>
      <c r="AK62" s="34">
        <f t="shared" si="8"/>
        <v>-0.10202133333333321</v>
      </c>
      <c r="AL62" s="34">
        <f t="shared" si="8"/>
        <v>-9.583999999999987E-2</v>
      </c>
      <c r="AM62" s="34">
        <f t="shared" si="8"/>
        <v>-8.9658666666666526E-2</v>
      </c>
      <c r="AN62" s="34">
        <f t="shared" si="8"/>
        <v>-8.3477333333333181E-2</v>
      </c>
      <c r="AO62" s="34">
        <f t="shared" si="8"/>
        <v>-7.7295999999999837E-2</v>
      </c>
      <c r="AP62" s="34">
        <f t="shared" si="8"/>
        <v>-7.1114666666666493E-2</v>
      </c>
      <c r="AQ62" s="34">
        <f t="shared" si="8"/>
        <v>-6.4933333333333149E-2</v>
      </c>
      <c r="AR62" s="34">
        <f t="shared" si="8"/>
        <v>-5.8751999999999811E-2</v>
      </c>
      <c r="AS62" s="34">
        <f t="shared" si="8"/>
        <v>-5.2570666666666474E-2</v>
      </c>
      <c r="AT62" s="34">
        <f t="shared" si="8"/>
        <v>-4.6389333333333137E-2</v>
      </c>
      <c r="AU62" s="34">
        <f t="shared" si="8"/>
        <v>-4.0207999999999799E-2</v>
      </c>
      <c r="AV62" s="34">
        <f t="shared" si="8"/>
        <v>-3.4026666666666462E-2</v>
      </c>
      <c r="AW62" s="34">
        <f t="shared" si="8"/>
        <v>-2.7845333333333125E-2</v>
      </c>
      <c r="AX62" s="34">
        <f t="shared" si="8"/>
        <v>-2.1663999999999788E-2</v>
      </c>
      <c r="AY62" s="34">
        <f t="shared" si="8"/>
        <v>-1.8053333333333119E-2</v>
      </c>
      <c r="AZ62" s="34">
        <f t="shared" si="8"/>
        <v>-1.7013333333333117E-2</v>
      </c>
      <c r="BA62" s="34">
        <f t="shared" si="8"/>
        <v>-1.8543999999999783E-2</v>
      </c>
      <c r="BB62" s="34">
        <f t="shared" si="8"/>
        <v>-2.2645333333333115E-2</v>
      </c>
      <c r="BC62" s="34">
        <f t="shared" si="8"/>
        <v>-4.650666666666449E-3</v>
      </c>
      <c r="BD62" s="34">
        <f t="shared" si="8"/>
        <v>1.0773333333333553E-2</v>
      </c>
    </row>
    <row r="63" spans="1:56" ht="16.5" collapsed="1" x14ac:dyDescent="0.3">
      <c r="A63" s="115"/>
      <c r="B63" s="9" t="s">
        <v>8</v>
      </c>
      <c r="C63" s="11" t="s">
        <v>68</v>
      </c>
      <c r="D63" s="9" t="s">
        <v>40</v>
      </c>
      <c r="E63" s="34">
        <f>AVERAGE(E61:E62)*'Fixed data'!$C$3</f>
        <v>-2.7936720000000018E-3</v>
      </c>
      <c r="F63" s="34">
        <f>AVERAGE(F61:F62)*'Fixed data'!$C$3</f>
        <v>-8.3189344000000037E-3</v>
      </c>
      <c r="G63" s="34">
        <f>AVERAGE(G61:G62)*'Fixed data'!$C$3</f>
        <v>-1.3720033600000004E-2</v>
      </c>
      <c r="H63" s="34">
        <f>AVERAGE(H61:H62)*'Fixed data'!$C$3</f>
        <v>-1.8996969600000007E-2</v>
      </c>
      <c r="I63" s="34">
        <f>AVERAGE(I61:I62)*'Fixed data'!$C$3</f>
        <v>2.6567575999999968E-3</v>
      </c>
      <c r="J63" s="34">
        <f>AVERAGE(J61:J62)*'Fixed data'!$C$3</f>
        <v>2.3838947999999999E-2</v>
      </c>
      <c r="K63" s="34">
        <f>AVERAGE(K61:K62)*'Fixed data'!$C$3</f>
        <v>-9.0633984000000074E-3</v>
      </c>
      <c r="L63" s="34">
        <f>AVERAGE(L61:L62)*'Fixed data'!$C$3</f>
        <v>-4.1245881600000013E-2</v>
      </c>
      <c r="M63" s="34">
        <f>AVERAGE(M61:M62)*'Fixed data'!$C$3</f>
        <v>-1.9095501600000009E-2</v>
      </c>
      <c r="N63" s="34">
        <f>AVERAGE(N61:N62)*'Fixed data'!$C$3</f>
        <v>2.5833415999999948E-3</v>
      </c>
      <c r="O63" s="34">
        <f>AVERAGE(O61:O62)*'Fixed data'!$C$3</f>
        <v>-3.0158520000000055E-3</v>
      </c>
      <c r="P63" s="34">
        <f>AVERAGE(P61:P62)*'Fixed data'!$C$3</f>
        <v>-8.4908824000000053E-3</v>
      </c>
      <c r="Q63" s="34">
        <f>AVERAGE(Q61:Q62)*'Fixed data'!$C$3</f>
        <v>-1.1048077600000004E-2</v>
      </c>
      <c r="R63" s="34">
        <f>AVERAGE(R61:R62)*'Fixed data'!$C$3</f>
        <v>-1.0749519200000005E-2</v>
      </c>
      <c r="S63" s="34">
        <f>AVERAGE(S61:S62)*'Fixed data'!$C$3</f>
        <v>-1.0450960800000004E-2</v>
      </c>
      <c r="T63" s="34">
        <f>AVERAGE(T61:T62)*'Fixed data'!$C$3</f>
        <v>-1.0152402400000005E-2</v>
      </c>
      <c r="U63" s="34">
        <f>AVERAGE(U61:U62)*'Fixed data'!$C$3</f>
        <v>-9.8538440000000022E-3</v>
      </c>
      <c r="V63" s="34">
        <f>AVERAGE(V61:V62)*'Fixed data'!$C$3</f>
        <v>-9.555285600000003E-3</v>
      </c>
      <c r="W63" s="34">
        <f>AVERAGE(W61:W62)*'Fixed data'!$C$3</f>
        <v>-9.256727200000002E-3</v>
      </c>
      <c r="X63" s="34">
        <f>AVERAGE(X61:X62)*'Fixed data'!$C$3</f>
        <v>-8.9581688000000027E-3</v>
      </c>
      <c r="Y63" s="34">
        <f>AVERAGE(Y61:Y62)*'Fixed data'!$C$3</f>
        <v>-8.6596104E-3</v>
      </c>
      <c r="Z63" s="34">
        <f>AVERAGE(Z61:Z62)*'Fixed data'!$C$3</f>
        <v>-8.3610520000000008E-3</v>
      </c>
      <c r="AA63" s="34">
        <f>AVERAGE(AA61:AA62)*'Fixed data'!$C$3</f>
        <v>-8.0624935999999998E-3</v>
      </c>
      <c r="AB63" s="34">
        <f>AVERAGE(AB61:AB62)*'Fixed data'!$C$3</f>
        <v>-7.7639352000000005E-3</v>
      </c>
      <c r="AC63" s="34">
        <f>AVERAGE(AC61:AC62)*'Fixed data'!$C$3</f>
        <v>-7.4653767999999987E-3</v>
      </c>
      <c r="AD63" s="34">
        <f>AVERAGE(AD61:AD62)*'Fixed data'!$C$3</f>
        <v>-7.1668183999999994E-3</v>
      </c>
      <c r="AE63" s="34">
        <f>AVERAGE(AE61:AE62)*'Fixed data'!$C$3</f>
        <v>-6.8682599999999976E-3</v>
      </c>
      <c r="AF63" s="34">
        <f>AVERAGE(AF61:AF62)*'Fixed data'!$C$3</f>
        <v>-6.5697015999999983E-3</v>
      </c>
      <c r="AG63" s="34">
        <f>AVERAGE(AG61:AG62)*'Fixed data'!$C$3</f>
        <v>-6.2711431999999965E-3</v>
      </c>
      <c r="AH63" s="34">
        <f>AVERAGE(AH61:AH62)*'Fixed data'!$C$3</f>
        <v>-5.9725847999999963E-3</v>
      </c>
      <c r="AI63" s="34">
        <f>AVERAGE(AI61:AI62)*'Fixed data'!$C$3</f>
        <v>-5.6740263999999962E-3</v>
      </c>
      <c r="AJ63" s="34">
        <f>AVERAGE(AJ61:AJ62)*'Fixed data'!$C$3</f>
        <v>-5.3754679999999952E-3</v>
      </c>
      <c r="AK63" s="34">
        <f>AVERAGE(AK61:AK62)*'Fixed data'!$C$3</f>
        <v>-5.0769095999999951E-3</v>
      </c>
      <c r="AL63" s="34">
        <f>AVERAGE(AL61:AL62)*'Fixed data'!$C$3</f>
        <v>-4.7783511999999941E-3</v>
      </c>
      <c r="AM63" s="34">
        <f>AVERAGE(AM61:AM62)*'Fixed data'!$C$3</f>
        <v>-4.479792799999994E-3</v>
      </c>
      <c r="AN63" s="34">
        <f>AVERAGE(AN61:AN62)*'Fixed data'!$C$3</f>
        <v>-4.181234399999993E-3</v>
      </c>
      <c r="AO63" s="34">
        <f>AVERAGE(AO61:AO62)*'Fixed data'!$C$3</f>
        <v>-3.8826759999999925E-3</v>
      </c>
      <c r="AP63" s="34">
        <f>AVERAGE(AP61:AP62)*'Fixed data'!$C$3</f>
        <v>-3.5841175999999919E-3</v>
      </c>
      <c r="AQ63" s="34">
        <f>AVERAGE(AQ61:AQ62)*'Fixed data'!$C$3</f>
        <v>-3.2855591999999914E-3</v>
      </c>
      <c r="AR63" s="34">
        <f>AVERAGE(AR61:AR62)*'Fixed data'!$C$3</f>
        <v>-2.9870007999999908E-3</v>
      </c>
      <c r="AS63" s="34">
        <f>AVERAGE(AS61:AS62)*'Fixed data'!$C$3</f>
        <v>-2.6884423999999911E-3</v>
      </c>
      <c r="AT63" s="34">
        <f>AVERAGE(AT61:AT62)*'Fixed data'!$C$3</f>
        <v>-2.3898839999999906E-3</v>
      </c>
      <c r="AU63" s="34">
        <f>AVERAGE(AU61:AU62)*'Fixed data'!$C$3</f>
        <v>-2.0913255999999909E-3</v>
      </c>
      <c r="AV63" s="34">
        <f>AVERAGE(AV61:AV62)*'Fixed data'!$C$3</f>
        <v>-1.7927671999999901E-3</v>
      </c>
      <c r="AW63" s="34">
        <f>AVERAGE(AW61:AW62)*'Fixed data'!$C$3</f>
        <v>-1.4942087999999902E-3</v>
      </c>
      <c r="AX63" s="34">
        <f>AVERAGE(AX61:AX62)*'Fixed data'!$C$3</f>
        <v>-1.1956503999999899E-3</v>
      </c>
      <c r="AY63" s="34">
        <f>AVERAGE(AY61:AY62)*'Fixed data'!$C$3</f>
        <v>-9.5917359999998981E-4</v>
      </c>
      <c r="AZ63" s="34">
        <f>AVERAGE(AZ61:AZ62)*'Fixed data'!$C$3</f>
        <v>-8.4685999999998954E-4</v>
      </c>
      <c r="BA63" s="34">
        <f>AVERAGE(BA61:BA62)*'Fixed data'!$C$3</f>
        <v>-8.5870959999998961E-4</v>
      </c>
      <c r="BB63" s="34">
        <f>AVERAGE(BB61:BB62)*'Fixed data'!$C$3</f>
        <v>-9.9472239999998948E-4</v>
      </c>
      <c r="BC63" s="34">
        <f>AVERAGE(BC61:BC62)*'Fixed data'!$C$3</f>
        <v>-6.5919839999998946E-4</v>
      </c>
      <c r="BD63" s="34">
        <f>AVERAGE(BD61:BD62)*'Fixed data'!$C$3</f>
        <v>1.4786240000001056E-4</v>
      </c>
    </row>
    <row r="64" spans="1:56" ht="15.75" thickBot="1" x14ac:dyDescent="0.35">
      <c r="A64" s="114"/>
      <c r="B64" s="12" t="s">
        <v>95</v>
      </c>
      <c r="C64" s="12" t="s">
        <v>45</v>
      </c>
      <c r="D64" s="12" t="s">
        <v>40</v>
      </c>
      <c r="E64" s="53">
        <f t="shared" ref="E64:BD64" si="9">E29+E60+E63</f>
        <v>-3.1713672000000005E-2</v>
      </c>
      <c r="F64" s="53">
        <f t="shared" si="9"/>
        <v>-3.9809601066666672E-2</v>
      </c>
      <c r="G64" s="53">
        <f t="shared" si="9"/>
        <v>-4.7781366933333333E-2</v>
      </c>
      <c r="H64" s="53">
        <f t="shared" si="9"/>
        <v>-5.5628969600000008E-2</v>
      </c>
      <c r="I64" s="53">
        <f t="shared" si="9"/>
        <v>0.24095409093333325</v>
      </c>
      <c r="J64" s="53">
        <f t="shared" si="9"/>
        <v>6.7322813333333294E-3</v>
      </c>
      <c r="K64" s="53">
        <f t="shared" si="9"/>
        <v>-0.30624073173333327</v>
      </c>
      <c r="L64" s="53">
        <f t="shared" si="9"/>
        <v>-8.8160548266666694E-2</v>
      </c>
      <c r="M64" s="53">
        <f t="shared" si="9"/>
        <v>0.20891916506666658</v>
      </c>
      <c r="N64" s="53">
        <f t="shared" si="9"/>
        <v>-2.4805991733333345E-2</v>
      </c>
      <c r="O64" s="53">
        <f t="shared" si="9"/>
        <v>-3.2975852000000007E-2</v>
      </c>
      <c r="P64" s="53">
        <f t="shared" si="9"/>
        <v>-4.1021549066666677E-2</v>
      </c>
      <c r="Q64" s="53">
        <f t="shared" si="9"/>
        <v>-1.7229410933333342E-2</v>
      </c>
      <c r="R64" s="53">
        <f t="shared" si="9"/>
        <v>-1.6930852533333342E-2</v>
      </c>
      <c r="S64" s="53">
        <f t="shared" si="9"/>
        <v>-1.6632294133333343E-2</v>
      </c>
      <c r="T64" s="53">
        <f t="shared" si="9"/>
        <v>-1.6333735733333341E-2</v>
      </c>
      <c r="U64" s="53">
        <f t="shared" si="9"/>
        <v>-1.6035177333333338E-2</v>
      </c>
      <c r="V64" s="53">
        <f t="shared" si="9"/>
        <v>-1.5736618933333342E-2</v>
      </c>
      <c r="W64" s="53">
        <f t="shared" si="9"/>
        <v>-1.5438060533333339E-2</v>
      </c>
      <c r="X64" s="53">
        <f t="shared" si="9"/>
        <v>-1.513950213333334E-2</v>
      </c>
      <c r="Y64" s="53">
        <f t="shared" si="9"/>
        <v>-1.4840943733333337E-2</v>
      </c>
      <c r="Z64" s="53">
        <f t="shared" si="9"/>
        <v>-1.4542385333333338E-2</v>
      </c>
      <c r="AA64" s="53">
        <f t="shared" si="9"/>
        <v>-1.4243826933333337E-2</v>
      </c>
      <c r="AB64" s="53">
        <f t="shared" si="9"/>
        <v>-1.3945268533333338E-2</v>
      </c>
      <c r="AC64" s="53">
        <f t="shared" si="9"/>
        <v>-1.3646710133333337E-2</v>
      </c>
      <c r="AD64" s="53">
        <f t="shared" si="9"/>
        <v>-1.3348151733333338E-2</v>
      </c>
      <c r="AE64" s="53">
        <f t="shared" si="9"/>
        <v>-1.3049593333333335E-2</v>
      </c>
      <c r="AF64" s="53">
        <f t="shared" si="9"/>
        <v>-1.2751034933333336E-2</v>
      </c>
      <c r="AG64" s="53">
        <f t="shared" si="9"/>
        <v>-1.2452476533333333E-2</v>
      </c>
      <c r="AH64" s="53">
        <f t="shared" si="9"/>
        <v>-1.2153918133333334E-2</v>
      </c>
      <c r="AI64" s="53">
        <f t="shared" si="9"/>
        <v>-1.1855359733333334E-2</v>
      </c>
      <c r="AJ64" s="53">
        <f t="shared" si="9"/>
        <v>-1.1556801333333332E-2</v>
      </c>
      <c r="AK64" s="53">
        <f t="shared" si="9"/>
        <v>-1.1258242933333332E-2</v>
      </c>
      <c r="AL64" s="53">
        <f t="shared" si="9"/>
        <v>-1.0959684533333331E-2</v>
      </c>
      <c r="AM64" s="53">
        <f t="shared" si="9"/>
        <v>-1.066112613333333E-2</v>
      </c>
      <c r="AN64" s="53">
        <f t="shared" si="9"/>
        <v>-1.0362567733333331E-2</v>
      </c>
      <c r="AO64" s="53">
        <f t="shared" si="9"/>
        <v>-1.006400933333333E-2</v>
      </c>
      <c r="AP64" s="53">
        <f t="shared" si="9"/>
        <v>-9.7654509333333292E-3</v>
      </c>
      <c r="AQ64" s="53">
        <f t="shared" si="9"/>
        <v>-9.4668925333333282E-3</v>
      </c>
      <c r="AR64" s="53">
        <f t="shared" si="9"/>
        <v>-9.1683341333333272E-3</v>
      </c>
      <c r="AS64" s="53">
        <f t="shared" si="9"/>
        <v>-8.869775733333328E-3</v>
      </c>
      <c r="AT64" s="53">
        <f t="shared" si="9"/>
        <v>-8.5712173333333287E-3</v>
      </c>
      <c r="AU64" s="53">
        <f t="shared" si="9"/>
        <v>-8.2726589333333277E-3</v>
      </c>
      <c r="AV64" s="53">
        <f t="shared" si="9"/>
        <v>-7.9741005333333267E-3</v>
      </c>
      <c r="AW64" s="53">
        <f t="shared" si="9"/>
        <v>-7.6755421333333275E-3</v>
      </c>
      <c r="AX64" s="53">
        <f t="shared" si="9"/>
        <v>-7.3769837333333274E-3</v>
      </c>
      <c r="AY64" s="53">
        <f t="shared" si="9"/>
        <v>-4.5698402666666587E-3</v>
      </c>
      <c r="AZ64" s="53">
        <f t="shared" si="9"/>
        <v>-1.8868599999999932E-3</v>
      </c>
      <c r="BA64" s="53">
        <f t="shared" si="9"/>
        <v>6.7195706666667711E-4</v>
      </c>
      <c r="BB64" s="53">
        <f t="shared" si="9"/>
        <v>3.1066109333333421E-3</v>
      </c>
      <c r="BC64" s="53">
        <f t="shared" si="9"/>
        <v>-1.8653865066666657E-2</v>
      </c>
      <c r="BD64" s="53">
        <f t="shared" si="9"/>
        <v>-1.5276137599999991E-2</v>
      </c>
    </row>
    <row r="65" spans="1:56" ht="12.75" customHeight="1" x14ac:dyDescent="0.3">
      <c r="A65" s="170"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1"/>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1"/>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1"/>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1"/>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1"/>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1"/>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1"/>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1"/>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1"/>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1"/>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2"/>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-3.1713672000000005E-2</v>
      </c>
      <c r="F77" s="54">
        <f>IF('Fixed data'!$G$19=FALSE,F64+F76,F64)</f>
        <v>-3.9809601066666672E-2</v>
      </c>
      <c r="G77" s="54">
        <f>IF('Fixed data'!$G$19=FALSE,G64+G76,G64)</f>
        <v>-4.7781366933333333E-2</v>
      </c>
      <c r="H77" s="54">
        <f>IF('Fixed data'!$G$19=FALSE,H64+H76,H64)</f>
        <v>-5.5628969600000008E-2</v>
      </c>
      <c r="I77" s="54">
        <f>IF('Fixed data'!$G$19=FALSE,I64+I76,I64)</f>
        <v>0.24095409093333325</v>
      </c>
      <c r="J77" s="54">
        <f>IF('Fixed data'!$G$19=FALSE,J64+J76,J64)</f>
        <v>6.7322813333333294E-3</v>
      </c>
      <c r="K77" s="54">
        <f>IF('Fixed data'!$G$19=FALSE,K64+K76,K64)</f>
        <v>-0.30624073173333327</v>
      </c>
      <c r="L77" s="54">
        <f>IF('Fixed data'!$G$19=FALSE,L64+L76,L64)</f>
        <v>-8.8160548266666694E-2</v>
      </c>
      <c r="M77" s="54">
        <f>IF('Fixed data'!$G$19=FALSE,M64+M76,M64)</f>
        <v>0.20891916506666658</v>
      </c>
      <c r="N77" s="54">
        <f>IF('Fixed data'!$G$19=FALSE,N64+N76,N64)</f>
        <v>-2.4805991733333345E-2</v>
      </c>
      <c r="O77" s="54">
        <f>IF('Fixed data'!$G$19=FALSE,O64+O76,O64)</f>
        <v>-3.2975852000000007E-2</v>
      </c>
      <c r="P77" s="54">
        <f>IF('Fixed data'!$G$19=FALSE,P64+P76,P64)</f>
        <v>-4.1021549066666677E-2</v>
      </c>
      <c r="Q77" s="54">
        <f>IF('Fixed data'!$G$19=FALSE,Q64+Q76,Q64)</f>
        <v>-1.7229410933333342E-2</v>
      </c>
      <c r="R77" s="54">
        <f>IF('Fixed data'!$G$19=FALSE,R64+R76,R64)</f>
        <v>-1.6930852533333342E-2</v>
      </c>
      <c r="S77" s="54">
        <f>IF('Fixed data'!$G$19=FALSE,S64+S76,S64)</f>
        <v>-1.6632294133333343E-2</v>
      </c>
      <c r="T77" s="54">
        <f>IF('Fixed data'!$G$19=FALSE,T64+T76,T64)</f>
        <v>-1.6333735733333341E-2</v>
      </c>
      <c r="U77" s="54">
        <f>IF('Fixed data'!$G$19=FALSE,U64+U76,U64)</f>
        <v>-1.6035177333333338E-2</v>
      </c>
      <c r="V77" s="54">
        <f>IF('Fixed data'!$G$19=FALSE,V64+V76,V64)</f>
        <v>-1.5736618933333342E-2</v>
      </c>
      <c r="W77" s="54">
        <f>IF('Fixed data'!$G$19=FALSE,W64+W76,W64)</f>
        <v>-1.5438060533333339E-2</v>
      </c>
      <c r="X77" s="54">
        <f>IF('Fixed data'!$G$19=FALSE,X64+X76,X64)</f>
        <v>-1.513950213333334E-2</v>
      </c>
      <c r="Y77" s="54">
        <f>IF('Fixed data'!$G$19=FALSE,Y64+Y76,Y64)</f>
        <v>-1.4840943733333337E-2</v>
      </c>
      <c r="Z77" s="54">
        <f>IF('Fixed data'!$G$19=FALSE,Z64+Z76,Z64)</f>
        <v>-1.4542385333333338E-2</v>
      </c>
      <c r="AA77" s="54">
        <f>IF('Fixed data'!$G$19=FALSE,AA64+AA76,AA64)</f>
        <v>-1.4243826933333337E-2</v>
      </c>
      <c r="AB77" s="54">
        <f>IF('Fixed data'!$G$19=FALSE,AB64+AB76,AB64)</f>
        <v>-1.3945268533333338E-2</v>
      </c>
      <c r="AC77" s="54">
        <f>IF('Fixed data'!$G$19=FALSE,AC64+AC76,AC64)</f>
        <v>-1.3646710133333337E-2</v>
      </c>
      <c r="AD77" s="54">
        <f>IF('Fixed data'!$G$19=FALSE,AD64+AD76,AD64)</f>
        <v>-1.3348151733333338E-2</v>
      </c>
      <c r="AE77" s="54">
        <f>IF('Fixed data'!$G$19=FALSE,AE64+AE76,AE64)</f>
        <v>-1.3049593333333335E-2</v>
      </c>
      <c r="AF77" s="54">
        <f>IF('Fixed data'!$G$19=FALSE,AF64+AF76,AF64)</f>
        <v>-1.2751034933333336E-2</v>
      </c>
      <c r="AG77" s="54">
        <f>IF('Fixed data'!$G$19=FALSE,AG64+AG76,AG64)</f>
        <v>-1.2452476533333333E-2</v>
      </c>
      <c r="AH77" s="54">
        <f>IF('Fixed data'!$G$19=FALSE,AH64+AH76,AH64)</f>
        <v>-1.2153918133333334E-2</v>
      </c>
      <c r="AI77" s="54">
        <f>IF('Fixed data'!$G$19=FALSE,AI64+AI76,AI64)</f>
        <v>-1.1855359733333334E-2</v>
      </c>
      <c r="AJ77" s="54">
        <f>IF('Fixed data'!$G$19=FALSE,AJ64+AJ76,AJ64)</f>
        <v>-1.1556801333333332E-2</v>
      </c>
      <c r="AK77" s="54">
        <f>IF('Fixed data'!$G$19=FALSE,AK64+AK76,AK64)</f>
        <v>-1.1258242933333332E-2</v>
      </c>
      <c r="AL77" s="54">
        <f>IF('Fixed data'!$G$19=FALSE,AL64+AL76,AL64)</f>
        <v>-1.0959684533333331E-2</v>
      </c>
      <c r="AM77" s="54">
        <f>IF('Fixed data'!$G$19=FALSE,AM64+AM76,AM64)</f>
        <v>-1.066112613333333E-2</v>
      </c>
      <c r="AN77" s="54">
        <f>IF('Fixed data'!$G$19=FALSE,AN64+AN76,AN64)</f>
        <v>-1.0362567733333331E-2</v>
      </c>
      <c r="AO77" s="54">
        <f>IF('Fixed data'!$G$19=FALSE,AO64+AO76,AO64)</f>
        <v>-1.006400933333333E-2</v>
      </c>
      <c r="AP77" s="54">
        <f>IF('Fixed data'!$G$19=FALSE,AP64+AP76,AP64)</f>
        <v>-9.7654509333333292E-3</v>
      </c>
      <c r="AQ77" s="54">
        <f>IF('Fixed data'!$G$19=FALSE,AQ64+AQ76,AQ64)</f>
        <v>-9.4668925333333282E-3</v>
      </c>
      <c r="AR77" s="54">
        <f>IF('Fixed data'!$G$19=FALSE,AR64+AR76,AR64)</f>
        <v>-9.1683341333333272E-3</v>
      </c>
      <c r="AS77" s="54">
        <f>IF('Fixed data'!$G$19=FALSE,AS64+AS76,AS64)</f>
        <v>-8.869775733333328E-3</v>
      </c>
      <c r="AT77" s="54">
        <f>IF('Fixed data'!$G$19=FALSE,AT64+AT76,AT64)</f>
        <v>-8.5712173333333287E-3</v>
      </c>
      <c r="AU77" s="54">
        <f>IF('Fixed data'!$G$19=FALSE,AU64+AU76,AU64)</f>
        <v>-8.2726589333333277E-3</v>
      </c>
      <c r="AV77" s="54">
        <f>IF('Fixed data'!$G$19=FALSE,AV64+AV76,AV64)</f>
        <v>-7.9741005333333267E-3</v>
      </c>
      <c r="AW77" s="54">
        <f>IF('Fixed data'!$G$19=FALSE,AW64+AW76,AW64)</f>
        <v>-7.6755421333333275E-3</v>
      </c>
      <c r="AX77" s="54">
        <f>IF('Fixed data'!$G$19=FALSE,AX64+AX76,AX64)</f>
        <v>-7.3769837333333274E-3</v>
      </c>
      <c r="AY77" s="54">
        <f>IF('Fixed data'!$G$19=FALSE,AY64+AY76,AY64)</f>
        <v>-4.5698402666666587E-3</v>
      </c>
      <c r="AZ77" s="54">
        <f>IF('Fixed data'!$G$19=FALSE,AZ64+AZ76,AZ64)</f>
        <v>-1.8868599999999932E-3</v>
      </c>
      <c r="BA77" s="54">
        <f>IF('Fixed data'!$G$19=FALSE,BA64+BA76,BA64)</f>
        <v>6.7195706666667711E-4</v>
      </c>
      <c r="BB77" s="54">
        <f>IF('Fixed data'!$G$19=FALSE,BB64+BB76,BB64)</f>
        <v>3.1066109333333421E-3</v>
      </c>
      <c r="BC77" s="54">
        <f>IF('Fixed data'!$G$19=FALSE,BC64+BC76,BC64)</f>
        <v>-1.8653865066666657E-2</v>
      </c>
      <c r="BD77" s="54">
        <f>IF('Fixed data'!$G$19=FALSE,BD64+BD76,BD64)</f>
        <v>-1.5276137599999991E-2</v>
      </c>
    </row>
    <row r="78" spans="1:56" ht="15.75" hidden="1"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hidden="1"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ollapsed="1" x14ac:dyDescent="0.3">
      <c r="A80" s="74"/>
      <c r="B80" s="11" t="s">
        <v>17</v>
      </c>
      <c r="C80" s="14"/>
      <c r="D80" s="9" t="s">
        <v>40</v>
      </c>
      <c r="E80" s="55">
        <f>IF('Fixed data'!$G$19=TRUE,(E77-SUM(E70:E71))*E78+SUM(E70:E71)*E79,E77*E78)</f>
        <v>-3.0641228985507255E-2</v>
      </c>
      <c r="F80" s="55">
        <f t="shared" ref="F80:BD80" si="11">F77*F78</f>
        <v>-3.7162688573051113E-2</v>
      </c>
      <c r="G80" s="55">
        <f t="shared" si="11"/>
        <v>-4.3096055372367242E-2</v>
      </c>
      <c r="H80" s="55">
        <f t="shared" si="11"/>
        <v>-4.8477433192800165E-2</v>
      </c>
      <c r="I80" s="55">
        <f t="shared" si="11"/>
        <v>0.2028768790106554</v>
      </c>
      <c r="J80" s="55">
        <f t="shared" si="11"/>
        <v>5.4767152023277206E-3</v>
      </c>
      <c r="K80" s="55">
        <f t="shared" si="11"/>
        <v>-0.24070244693559836</v>
      </c>
      <c r="L80" s="55">
        <f t="shared" si="11"/>
        <v>-6.695013915606722E-2</v>
      </c>
      <c r="M80" s="55">
        <f t="shared" si="11"/>
        <v>0.15329046209340774</v>
      </c>
      <c r="N80" s="55">
        <f t="shared" si="11"/>
        <v>-1.7585434232489091E-2</v>
      </c>
      <c r="O80" s="55">
        <f t="shared" si="11"/>
        <v>-2.2586668483970073E-2</v>
      </c>
      <c r="P80" s="55">
        <f t="shared" si="11"/>
        <v>-2.7147376042268013E-2</v>
      </c>
      <c r="Q80" s="55">
        <f t="shared" si="11"/>
        <v>-1.1016556903420408E-2</v>
      </c>
      <c r="R80" s="55">
        <f t="shared" si="11"/>
        <v>-1.0459572388953018E-2</v>
      </c>
      <c r="S80" s="55">
        <f t="shared" si="11"/>
        <v>-9.9276603343950529E-3</v>
      </c>
      <c r="T80" s="55">
        <f t="shared" si="11"/>
        <v>-9.4197619578004071E-3</v>
      </c>
      <c r="U80" s="55">
        <f t="shared" si="11"/>
        <v>-8.9348614140370031E-3</v>
      </c>
      <c r="V80" s="55">
        <f t="shared" si="11"/>
        <v>-8.4719841016184204E-3</v>
      </c>
      <c r="W80" s="55">
        <f t="shared" si="11"/>
        <v>-8.0301950349488897E-3</v>
      </c>
      <c r="X80" s="55">
        <f t="shared" si="11"/>
        <v>-7.6085972794938343E-3</v>
      </c>
      <c r="Y80" s="55">
        <f t="shared" si="11"/>
        <v>-7.2063304474814785E-3</v>
      </c>
      <c r="Z80" s="55">
        <f t="shared" si="11"/>
        <v>-6.822569251831152E-3</v>
      </c>
      <c r="AA80" s="55">
        <f t="shared" si="11"/>
        <v>-6.456522116090462E-3</v>
      </c>
      <c r="AB80" s="55">
        <f t="shared" si="11"/>
        <v>-6.1074298382469677E-3</v>
      </c>
      <c r="AC80" s="55">
        <f t="shared" si="11"/>
        <v>-5.7745643063602491E-3</v>
      </c>
      <c r="AD80" s="55">
        <f t="shared" si="11"/>
        <v>-5.4572272640376661E-3</v>
      </c>
      <c r="AE80" s="55">
        <f t="shared" si="11"/>
        <v>-5.1547491238514024E-3</v>
      </c>
      <c r="AF80" s="55">
        <f t="shared" si="11"/>
        <v>-4.8664878268661936E-3</v>
      </c>
      <c r="AG80" s="55">
        <f t="shared" si="11"/>
        <v>-4.5918277465160145E-3</v>
      </c>
      <c r="AH80" s="55">
        <f t="shared" si="11"/>
        <v>-4.3301786351345019E-3</v>
      </c>
      <c r="AI80" s="55">
        <f t="shared" si="11"/>
        <v>-4.7419914945935589E-3</v>
      </c>
      <c r="AJ80" s="55">
        <f t="shared" si="11"/>
        <v>-4.487933953896797E-3</v>
      </c>
      <c r="AK80" s="55">
        <f t="shared" si="11"/>
        <v>-4.2446530779845816E-3</v>
      </c>
      <c r="AL80" s="55">
        <f t="shared" si="11"/>
        <v>-4.0117366262149507E-3</v>
      </c>
      <c r="AM80" s="55">
        <f t="shared" si="11"/>
        <v>-3.7887872297277933E-3</v>
      </c>
      <c r="AN80" s="55">
        <f t="shared" si="11"/>
        <v>-3.575421874846173E-3</v>
      </c>
      <c r="AO80" s="55">
        <f t="shared" si="11"/>
        <v>-3.3712714039544939E-3</v>
      </c>
      <c r="AP80" s="55">
        <f t="shared" si="11"/>
        <v>-3.1759800332737151E-3</v>
      </c>
      <c r="AQ80" s="55">
        <f t="shared" si="11"/>
        <v>-2.9892048869727197E-3</v>
      </c>
      <c r="AR80" s="55">
        <f t="shared" si="11"/>
        <v>-2.8106155470733231E-3</v>
      </c>
      <c r="AS80" s="55">
        <f t="shared" si="11"/>
        <v>-2.6398936186241171E-3</v>
      </c>
      <c r="AT80" s="55">
        <f t="shared" si="11"/>
        <v>-2.476732309635553E-3</v>
      </c>
      <c r="AU80" s="55">
        <f t="shared" si="11"/>
        <v>-2.3208360252852502E-3</v>
      </c>
      <c r="AV80" s="55">
        <f t="shared" si="11"/>
        <v>-2.1719199759186185E-3</v>
      </c>
      <c r="AW80" s="55">
        <f t="shared" si="11"/>
        <v>-2.0297097983854313E-3</v>
      </c>
      <c r="AX80" s="55">
        <f t="shared" si="11"/>
        <v>-1.893941190268046E-3</v>
      </c>
      <c r="AY80" s="55">
        <f t="shared" si="11"/>
        <v>-1.1390727410134078E-3</v>
      </c>
      <c r="AZ80" s="55">
        <f t="shared" si="11"/>
        <v>-4.5661785755853409E-4</v>
      </c>
      <c r="BA80" s="55">
        <f t="shared" si="11"/>
        <v>1.578765091480675E-4</v>
      </c>
      <c r="BB80" s="55">
        <f t="shared" si="11"/>
        <v>7.0863994804559077E-4</v>
      </c>
      <c r="BC80" s="55">
        <f t="shared" si="11"/>
        <v>-4.1311443564557623E-3</v>
      </c>
      <c r="BD80" s="55">
        <f t="shared" si="11"/>
        <v>-3.2845651224455261E-3</v>
      </c>
    </row>
    <row r="81" spans="1:56" x14ac:dyDescent="0.3">
      <c r="A81" s="74"/>
      <c r="B81" s="15" t="s">
        <v>18</v>
      </c>
      <c r="C81" s="15"/>
      <c r="D81" s="14" t="s">
        <v>40</v>
      </c>
      <c r="E81" s="56">
        <f>+E80</f>
        <v>-3.0641228985507255E-2</v>
      </c>
      <c r="F81" s="56">
        <f t="shared" ref="F81:BD81" si="12">+E81+F80</f>
        <v>-6.7803917558558371E-2</v>
      </c>
      <c r="G81" s="56">
        <f t="shared" si="12"/>
        <v>-0.11089997293092561</v>
      </c>
      <c r="H81" s="56">
        <f t="shared" si="12"/>
        <v>-0.15937740612372578</v>
      </c>
      <c r="I81" s="56">
        <f t="shared" si="12"/>
        <v>4.3499472886929624E-2</v>
      </c>
      <c r="J81" s="56">
        <f t="shared" si="12"/>
        <v>4.8976188089257341E-2</v>
      </c>
      <c r="K81" s="56">
        <f t="shared" si="12"/>
        <v>-0.19172625884634104</v>
      </c>
      <c r="L81" s="56">
        <f t="shared" si="12"/>
        <v>-0.25867639800240827</v>
      </c>
      <c r="M81" s="56">
        <f t="shared" si="12"/>
        <v>-0.10538593590900053</v>
      </c>
      <c r="N81" s="56">
        <f t="shared" si="12"/>
        <v>-0.12297137014148962</v>
      </c>
      <c r="O81" s="56">
        <f t="shared" si="12"/>
        <v>-0.14555803862545968</v>
      </c>
      <c r="P81" s="56">
        <f t="shared" si="12"/>
        <v>-0.17270541466772771</v>
      </c>
      <c r="Q81" s="56">
        <f t="shared" si="12"/>
        <v>-0.18372197157114811</v>
      </c>
      <c r="R81" s="56">
        <f t="shared" si="12"/>
        <v>-0.19418154396010112</v>
      </c>
      <c r="S81" s="56">
        <f t="shared" si="12"/>
        <v>-0.20410920429449617</v>
      </c>
      <c r="T81" s="56">
        <f t="shared" si="12"/>
        <v>-0.21352896625229656</v>
      </c>
      <c r="U81" s="56">
        <f t="shared" si="12"/>
        <v>-0.22246382766633357</v>
      </c>
      <c r="V81" s="56">
        <f t="shared" si="12"/>
        <v>-0.230935811767952</v>
      </c>
      <c r="W81" s="56">
        <f t="shared" si="12"/>
        <v>-0.23896600680290089</v>
      </c>
      <c r="X81" s="56">
        <f t="shared" si="12"/>
        <v>-0.24657460408239473</v>
      </c>
      <c r="Y81" s="56">
        <f t="shared" si="12"/>
        <v>-0.25378093452987621</v>
      </c>
      <c r="Z81" s="56">
        <f t="shared" si="12"/>
        <v>-0.26060350378170738</v>
      </c>
      <c r="AA81" s="56">
        <f t="shared" si="12"/>
        <v>-0.26706002589779781</v>
      </c>
      <c r="AB81" s="56">
        <f t="shared" si="12"/>
        <v>-0.27316745573604478</v>
      </c>
      <c r="AC81" s="56">
        <f t="shared" si="12"/>
        <v>-0.27894202004240504</v>
      </c>
      <c r="AD81" s="56">
        <f t="shared" si="12"/>
        <v>-0.28439924730644273</v>
      </c>
      <c r="AE81" s="56">
        <f t="shared" si="12"/>
        <v>-0.28955399643029411</v>
      </c>
      <c r="AF81" s="56">
        <f t="shared" si="12"/>
        <v>-0.29442048425716033</v>
      </c>
      <c r="AG81" s="56">
        <f t="shared" si="12"/>
        <v>-0.29901231200367634</v>
      </c>
      <c r="AH81" s="56">
        <f t="shared" si="12"/>
        <v>-0.30334249063881086</v>
      </c>
      <c r="AI81" s="56">
        <f t="shared" si="12"/>
        <v>-0.30808448213340439</v>
      </c>
      <c r="AJ81" s="56">
        <f t="shared" si="12"/>
        <v>-0.31257241608730119</v>
      </c>
      <c r="AK81" s="56">
        <f t="shared" si="12"/>
        <v>-0.31681706916528579</v>
      </c>
      <c r="AL81" s="56">
        <f t="shared" si="12"/>
        <v>-0.32082880579150075</v>
      </c>
      <c r="AM81" s="56">
        <f t="shared" si="12"/>
        <v>-0.32461759302122856</v>
      </c>
      <c r="AN81" s="56">
        <f t="shared" si="12"/>
        <v>-0.32819301489607472</v>
      </c>
      <c r="AO81" s="56">
        <f t="shared" si="12"/>
        <v>-0.33156428630002921</v>
      </c>
      <c r="AP81" s="56">
        <f t="shared" si="12"/>
        <v>-0.33474026633330295</v>
      </c>
      <c r="AQ81" s="56">
        <f t="shared" si="12"/>
        <v>-0.33772947122027569</v>
      </c>
      <c r="AR81" s="56">
        <f t="shared" si="12"/>
        <v>-0.34054008676734904</v>
      </c>
      <c r="AS81" s="56">
        <f t="shared" si="12"/>
        <v>-0.34317998038597314</v>
      </c>
      <c r="AT81" s="56">
        <f t="shared" si="12"/>
        <v>-0.34565671269560871</v>
      </c>
      <c r="AU81" s="56">
        <f t="shared" si="12"/>
        <v>-0.34797754872089398</v>
      </c>
      <c r="AV81" s="56">
        <f t="shared" si="12"/>
        <v>-0.35014946869681263</v>
      </c>
      <c r="AW81" s="56">
        <f t="shared" si="12"/>
        <v>-0.35217917849519803</v>
      </c>
      <c r="AX81" s="56">
        <f t="shared" si="12"/>
        <v>-0.35407311968546606</v>
      </c>
      <c r="AY81" s="56">
        <f t="shared" si="12"/>
        <v>-0.35521219242647945</v>
      </c>
      <c r="AZ81" s="56">
        <f t="shared" si="12"/>
        <v>-0.35566881028403796</v>
      </c>
      <c r="BA81" s="56">
        <f t="shared" si="12"/>
        <v>-0.3555109337748899</v>
      </c>
      <c r="BB81" s="56">
        <f t="shared" si="12"/>
        <v>-0.35480229382684431</v>
      </c>
      <c r="BC81" s="56">
        <f t="shared" si="12"/>
        <v>-0.35893343818330009</v>
      </c>
      <c r="BD81" s="56">
        <f t="shared" si="12"/>
        <v>-0.36221800330574561</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3"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3"/>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3"/>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3"/>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3"/>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3"/>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3"/>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3"/>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B19">
      <formula1>$B$170:$B$214</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8" t="s">
        <v>79</v>
      </c>
    </row>
    <row r="2" spans="2:3" x14ac:dyDescent="0.3">
      <c r="B2" s="25"/>
    </row>
    <row r="3" spans="2:3" x14ac:dyDescent="0.3">
      <c r="B3" s="25"/>
    </row>
    <row r="4" spans="2:3" x14ac:dyDescent="0.3">
      <c r="B4" s="88" t="s">
        <v>14</v>
      </c>
      <c r="C4" s="88" t="s">
        <v>26</v>
      </c>
    </row>
    <row r="5" spans="2:3" ht="45" x14ac:dyDescent="0.3">
      <c r="B5" s="95" t="s">
        <v>39</v>
      </c>
      <c r="C5" s="31" t="s">
        <v>98</v>
      </c>
    </row>
    <row r="6" spans="2:3" x14ac:dyDescent="0.3">
      <c r="B6" s="95" t="s">
        <v>220</v>
      </c>
      <c r="C6" s="31" t="s">
        <v>221</v>
      </c>
    </row>
    <row r="7" spans="2:3" ht="56.25" customHeight="1" x14ac:dyDescent="0.3">
      <c r="B7" s="96" t="s">
        <v>305</v>
      </c>
      <c r="C7" s="31" t="s">
        <v>339</v>
      </c>
    </row>
    <row r="8" spans="2:3" x14ac:dyDescent="0.3">
      <c r="B8" s="97" t="s">
        <v>306</v>
      </c>
      <c r="C8" s="31" t="s">
        <v>307</v>
      </c>
    </row>
    <row r="9" spans="2:3" ht="30" x14ac:dyDescent="0.3">
      <c r="B9" s="96" t="s">
        <v>227</v>
      </c>
      <c r="C9" s="31" t="s">
        <v>338</v>
      </c>
    </row>
    <row r="10" spans="2:3" x14ac:dyDescent="0.3">
      <c r="B10" s="97" t="s">
        <v>218</v>
      </c>
      <c r="C10" s="31" t="s">
        <v>219</v>
      </c>
    </row>
    <row r="12" spans="2:3" x14ac:dyDescent="0.3">
      <c r="B12" s="25" t="s">
        <v>24</v>
      </c>
    </row>
    <row r="13" spans="2:3" x14ac:dyDescent="0.3">
      <c r="B13" s="92" t="s">
        <v>25</v>
      </c>
    </row>
    <row r="14" spans="2:3" x14ac:dyDescent="0.3">
      <c r="B14" s="93" t="s">
        <v>220</v>
      </c>
    </row>
    <row r="15" spans="2:3" x14ac:dyDescent="0.3">
      <c r="B15" s="87" t="s">
        <v>226</v>
      </c>
    </row>
    <row r="16" spans="2:3" x14ac:dyDescent="0.3">
      <c r="B16" s="94" t="s">
        <v>222</v>
      </c>
    </row>
    <row r="17" spans="2:4" x14ac:dyDescent="0.3">
      <c r="B17" s="25"/>
    </row>
    <row r="18" spans="2:4" x14ac:dyDescent="0.3">
      <c r="B18" s="2" t="s">
        <v>66</v>
      </c>
    </row>
    <row r="19" spans="2:4" ht="19.5" customHeight="1" x14ac:dyDescent="0.3">
      <c r="B19" s="2" t="s">
        <v>223</v>
      </c>
    </row>
    <row r="20" spans="2:4" x14ac:dyDescent="0.3">
      <c r="B20" s="90" t="s">
        <v>228</v>
      </c>
    </row>
    <row r="21" spans="2:4" x14ac:dyDescent="0.3">
      <c r="B21" s="90" t="s">
        <v>229</v>
      </c>
    </row>
    <row r="22" spans="2:4" ht="25.5" customHeight="1" x14ac:dyDescent="0.3">
      <c r="B22" s="89" t="s">
        <v>100</v>
      </c>
    </row>
    <row r="23" spans="2:4" ht="10.5" customHeight="1" x14ac:dyDescent="0.3"/>
    <row r="24" spans="2:4" ht="24.75" customHeight="1" x14ac:dyDescent="0.3">
      <c r="B24" s="90" t="s">
        <v>224</v>
      </c>
      <c r="C24" s="90"/>
      <c r="D24" s="90"/>
    </row>
    <row r="25" spans="2:4" ht="26.25" customHeight="1" x14ac:dyDescent="0.3">
      <c r="B25" s="90" t="s">
        <v>317</v>
      </c>
      <c r="C25" s="90"/>
      <c r="D25" s="90"/>
    </row>
    <row r="26" spans="2:4" ht="32.25" customHeight="1" x14ac:dyDescent="0.3">
      <c r="B26" s="142" t="s">
        <v>225</v>
      </c>
      <c r="C26" s="142"/>
      <c r="D26" s="142"/>
    </row>
    <row r="28" spans="2:4" x14ac:dyDescent="0.3">
      <c r="B28" s="2" t="s">
        <v>99</v>
      </c>
    </row>
    <row r="32" spans="2:4" x14ac:dyDescent="0.3">
      <c r="B32" s="25"/>
    </row>
    <row r="33" spans="2:2" x14ac:dyDescent="0.3">
      <c r="B33" s="91"/>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19" activePane="bottomLeft" state="frozen"/>
      <selection pane="bottomLeft" activeCell="E29" sqref="E29"/>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107.25" customHeight="1" x14ac:dyDescent="0.3">
      <c r="B2" s="155" t="s">
        <v>347</v>
      </c>
      <c r="C2" s="156"/>
      <c r="D2" s="156"/>
      <c r="E2" s="156"/>
      <c r="F2" s="157"/>
      <c r="Z2" s="26" t="s">
        <v>81</v>
      </c>
    </row>
    <row r="3" spans="2:26" ht="107.25" customHeight="1" x14ac:dyDescent="0.3">
      <c r="B3" s="158"/>
      <c r="C3" s="159"/>
      <c r="D3" s="159"/>
      <c r="E3" s="159"/>
      <c r="F3" s="160"/>
    </row>
    <row r="4" spans="2:26" ht="18" customHeight="1" x14ac:dyDescent="0.3">
      <c r="B4" s="25" t="s">
        <v>80</v>
      </c>
      <c r="C4" s="27"/>
      <c r="D4" s="27"/>
      <c r="E4" s="27"/>
      <c r="F4" s="27"/>
    </row>
    <row r="5" spans="2:26" ht="24.75" customHeight="1" x14ac:dyDescent="0.3">
      <c r="B5" s="150"/>
      <c r="C5" s="151"/>
      <c r="D5" s="151"/>
      <c r="E5" s="151"/>
      <c r="F5" s="152"/>
    </row>
    <row r="6" spans="2:26" ht="13.5" customHeight="1" x14ac:dyDescent="0.3">
      <c r="B6" s="27"/>
      <c r="C6" s="27"/>
      <c r="D6" s="27"/>
      <c r="E6" s="27"/>
      <c r="F6" s="27"/>
    </row>
    <row r="7" spans="2:26" x14ac:dyDescent="0.3">
      <c r="B7" s="25" t="s">
        <v>50</v>
      </c>
    </row>
    <row r="8" spans="2:26" x14ac:dyDescent="0.3">
      <c r="B8" s="163" t="s">
        <v>27</v>
      </c>
      <c r="C8" s="164"/>
      <c r="D8" s="161" t="s">
        <v>30</v>
      </c>
      <c r="E8" s="161"/>
      <c r="F8" s="161"/>
    </row>
    <row r="9" spans="2:26" ht="22.5" customHeight="1" x14ac:dyDescent="0.3">
      <c r="B9" s="153" t="s">
        <v>304</v>
      </c>
      <c r="C9" s="154"/>
      <c r="D9" s="162" t="str">
        <f>'Baseline scenario'!$C$1</f>
        <v>Refresh on 4-yearly cycles</v>
      </c>
      <c r="E9" s="162"/>
      <c r="F9" s="162"/>
    </row>
    <row r="10" spans="2:26" ht="22.5" customHeight="1" x14ac:dyDescent="0.3">
      <c r="B10" s="153" t="s">
        <v>227</v>
      </c>
      <c r="C10" s="154"/>
      <c r="D10" s="150" t="str">
        <f>'Option 1'!$C$1</f>
        <v>Refresh on 6-yearly cycles, incurring additional IT support costs</v>
      </c>
      <c r="E10" s="151"/>
      <c r="F10" s="152"/>
    </row>
    <row r="11" spans="2:26" ht="22.5" customHeight="1" x14ac:dyDescent="0.3">
      <c r="B11" s="153" t="s">
        <v>349</v>
      </c>
      <c r="C11" s="154"/>
      <c r="D11" s="150" t="str">
        <f>'Option 1(i)'!$C$1</f>
        <v>Sensitivity analysis: increase in IT Capital Costs</v>
      </c>
      <c r="E11" s="151"/>
      <c r="F11" s="152"/>
    </row>
    <row r="12" spans="2:26" ht="22.5" customHeight="1" x14ac:dyDescent="0.3">
      <c r="B12" s="153" t="s">
        <v>350</v>
      </c>
      <c r="C12" s="154"/>
      <c r="D12" s="150" t="str">
        <f>'Option 1(ii)'!$C$1</f>
        <v>Sensitivity analysis: decrease in IT Support Costs</v>
      </c>
      <c r="E12" s="151"/>
      <c r="F12" s="152"/>
    </row>
    <row r="13" spans="2:26" ht="22.5" customHeight="1" x14ac:dyDescent="0.3">
      <c r="B13" s="148"/>
      <c r="C13" s="149"/>
      <c r="D13" s="150"/>
      <c r="E13" s="151"/>
      <c r="F13" s="152"/>
    </row>
    <row r="14" spans="2:26" ht="22.5" customHeight="1" x14ac:dyDescent="0.3">
      <c r="B14" s="148"/>
      <c r="C14" s="149"/>
      <c r="D14" s="150"/>
      <c r="E14" s="151"/>
      <c r="F14" s="152"/>
    </row>
    <row r="15" spans="2:26" ht="22.5" customHeight="1" x14ac:dyDescent="0.3">
      <c r="B15" s="148"/>
      <c r="C15" s="149"/>
      <c r="D15" s="150"/>
      <c r="E15" s="151"/>
      <c r="F15" s="152"/>
    </row>
    <row r="16" spans="2:26" ht="22.5" customHeight="1" x14ac:dyDescent="0.3">
      <c r="B16" s="148"/>
      <c r="C16" s="149"/>
      <c r="D16" s="150"/>
      <c r="E16" s="151"/>
      <c r="F16" s="152"/>
    </row>
    <row r="17" spans="2:11" ht="22.5" customHeight="1" x14ac:dyDescent="0.3">
      <c r="B17" s="148"/>
      <c r="C17" s="149"/>
      <c r="D17" s="150"/>
      <c r="E17" s="151"/>
      <c r="F17" s="152"/>
    </row>
    <row r="18" spans="2:11" ht="22.5" customHeight="1" x14ac:dyDescent="0.3">
      <c r="B18" s="148"/>
      <c r="C18" s="149"/>
      <c r="D18" s="150"/>
      <c r="E18" s="151"/>
      <c r="F18" s="152"/>
    </row>
    <row r="19" spans="2:11" ht="22.5" customHeight="1" x14ac:dyDescent="0.3">
      <c r="B19" s="148"/>
      <c r="C19" s="149"/>
      <c r="D19" s="150"/>
      <c r="E19" s="151"/>
      <c r="F19" s="152"/>
    </row>
    <row r="20" spans="2:11" ht="22.5" customHeight="1" x14ac:dyDescent="0.3">
      <c r="B20" s="148"/>
      <c r="C20" s="149"/>
      <c r="D20" s="150"/>
      <c r="E20" s="151"/>
      <c r="F20" s="152"/>
    </row>
    <row r="21" spans="2:11" ht="22.5" customHeight="1" x14ac:dyDescent="0.3">
      <c r="B21" s="148"/>
      <c r="C21" s="149"/>
      <c r="D21" s="150"/>
      <c r="E21" s="151"/>
      <c r="F21" s="152"/>
    </row>
    <row r="22" spans="2:11" ht="22.5" customHeight="1" x14ac:dyDescent="0.3">
      <c r="B22" s="148"/>
      <c r="C22" s="149"/>
      <c r="D22" s="150"/>
      <c r="E22" s="151"/>
      <c r="F22" s="152"/>
    </row>
    <row r="23" spans="2:11" ht="22.5" customHeight="1" x14ac:dyDescent="0.3">
      <c r="B23" s="148"/>
      <c r="C23" s="149"/>
      <c r="D23" s="150"/>
      <c r="E23" s="151"/>
      <c r="F23" s="152"/>
    </row>
    <row r="24" spans="2:11" ht="12.75" customHeight="1" x14ac:dyDescent="0.3">
      <c r="B24" s="28"/>
      <c r="C24" s="28"/>
      <c r="D24" s="29"/>
      <c r="E24" s="29"/>
      <c r="F24" s="29"/>
    </row>
    <row r="25" spans="2:11" x14ac:dyDescent="0.3">
      <c r="B25" s="25" t="s">
        <v>51</v>
      </c>
    </row>
    <row r="26" spans="2:11" ht="38.25" customHeight="1" x14ac:dyDescent="0.3">
      <c r="B26" s="144" t="s">
        <v>48</v>
      </c>
      <c r="C26" s="146" t="s">
        <v>27</v>
      </c>
      <c r="D26" s="146" t="s">
        <v>28</v>
      </c>
      <c r="E26" s="146" t="s">
        <v>30</v>
      </c>
      <c r="F26" s="144" t="s">
        <v>31</v>
      </c>
      <c r="G26" s="143" t="s">
        <v>102</v>
      </c>
      <c r="H26" s="143"/>
      <c r="I26" s="143"/>
      <c r="J26" s="143"/>
      <c r="K26" s="143"/>
    </row>
    <row r="27" spans="2:11" x14ac:dyDescent="0.3">
      <c r="B27" s="145"/>
      <c r="C27" s="147"/>
      <c r="D27" s="147"/>
      <c r="E27" s="147"/>
      <c r="F27" s="145"/>
      <c r="G27" s="64" t="s">
        <v>103</v>
      </c>
      <c r="H27" s="64" t="s">
        <v>104</v>
      </c>
      <c r="I27" s="64" t="s">
        <v>105</v>
      </c>
      <c r="J27" s="64" t="s">
        <v>106</v>
      </c>
      <c r="K27" s="64" t="s">
        <v>107</v>
      </c>
    </row>
    <row r="28" spans="2:11" ht="30" x14ac:dyDescent="0.3">
      <c r="B28" s="30" t="s">
        <v>341</v>
      </c>
      <c r="C28" s="31" t="str">
        <f>D9</f>
        <v>Refresh on 4-yearly cycles</v>
      </c>
      <c r="D28" s="30" t="s">
        <v>29</v>
      </c>
      <c r="E28" s="31" t="s">
        <v>357</v>
      </c>
      <c r="F28" s="30"/>
      <c r="G28" s="65"/>
      <c r="H28" s="65"/>
      <c r="I28" s="65"/>
      <c r="J28" s="65"/>
      <c r="K28" s="30"/>
    </row>
    <row r="29" spans="2:11" ht="45" x14ac:dyDescent="0.3">
      <c r="B29" s="30">
        <v>1</v>
      </c>
      <c r="C29" s="31" t="str">
        <f>D10</f>
        <v>Refresh on 6-yearly cycles, incurring additional IT support costs</v>
      </c>
      <c r="D29" s="30" t="s">
        <v>81</v>
      </c>
      <c r="E29" s="31" t="s">
        <v>358</v>
      </c>
      <c r="F29" s="30"/>
      <c r="G29" s="65">
        <f>'Option 1'!$C$4</f>
        <v>-0.43756327010308604</v>
      </c>
      <c r="H29" s="65">
        <f>'Option 1'!$C$5</f>
        <v>-0.57455464212741614</v>
      </c>
      <c r="I29" s="65">
        <f>'Option 1'!$C$6</f>
        <v>-0.6654426133573943</v>
      </c>
      <c r="J29" s="65">
        <f>'Option 1'!$C$7</f>
        <v>-0.75753327678794458</v>
      </c>
      <c r="K29" s="30"/>
    </row>
    <row r="30" spans="2:11" ht="27.75" customHeight="1" x14ac:dyDescent="0.3">
      <c r="B30" s="141" t="s">
        <v>351</v>
      </c>
      <c r="C30" s="31" t="str">
        <f t="shared" ref="C30:C31" si="0">D11</f>
        <v>Sensitivity analysis: increase in IT Capital Costs</v>
      </c>
      <c r="D30" s="30"/>
      <c r="E30" s="31" t="s">
        <v>352</v>
      </c>
      <c r="F30" s="30"/>
      <c r="G30" s="65">
        <f>'Option 1(i)'!$C$4</f>
        <v>-0.30104162027291353</v>
      </c>
      <c r="H30" s="65">
        <f>'Option 1(i)'!$C$5</f>
        <v>-0.38807838416152762</v>
      </c>
      <c r="I30" s="65">
        <f>'Option 1(i)'!$C$6</f>
        <v>-0.44566093875877955</v>
      </c>
      <c r="J30" s="65">
        <f>'Option 1(i)'!$C$7</f>
        <v>-0.50368583385278631</v>
      </c>
      <c r="K30" s="30"/>
    </row>
    <row r="31" spans="2:11" ht="27.75" customHeight="1" x14ac:dyDescent="0.3">
      <c r="B31" s="141" t="s">
        <v>353</v>
      </c>
      <c r="C31" s="31" t="str">
        <f t="shared" si="0"/>
        <v>Sensitivity analysis: decrease in IT Support Costs</v>
      </c>
      <c r="D31" s="30"/>
      <c r="E31" s="31" t="s">
        <v>354</v>
      </c>
      <c r="F31" s="30"/>
      <c r="G31" s="65">
        <f>'Option 1(ii)'!$C$4</f>
        <v>-0.21352896625229656</v>
      </c>
      <c r="H31" s="65">
        <f>'Option 1(ii)'!$C$5</f>
        <v>-0.27316745573604478</v>
      </c>
      <c r="I31" s="65">
        <f>'Option 1(ii)'!$C$6</f>
        <v>-0.31257241608730119</v>
      </c>
      <c r="J31" s="65">
        <f>'Option 1(ii)'!$C$7</f>
        <v>-0.35217917849519803</v>
      </c>
      <c r="K31" s="30"/>
    </row>
    <row r="32" spans="2:11" ht="27.75" customHeight="1" x14ac:dyDescent="0.3">
      <c r="B32" s="30"/>
      <c r="C32" s="31"/>
      <c r="D32" s="30"/>
      <c r="E32" s="31"/>
      <c r="F32" s="30"/>
      <c r="G32" s="65"/>
      <c r="H32" s="65"/>
      <c r="I32" s="65"/>
      <c r="J32" s="65"/>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7" priority="9">
      <formula>$D28="Adopted"</formula>
    </cfRule>
  </conditionalFormatting>
  <conditionalFormatting sqref="B29:C29 E29:K29">
    <cfRule type="expression" dxfId="6" priority="8">
      <formula>$D29="Adopted"</formula>
    </cfRule>
  </conditionalFormatting>
  <conditionalFormatting sqref="D29 D32">
    <cfRule type="expression" dxfId="5" priority="7">
      <formula>$D29="Adopted"</formula>
    </cfRule>
  </conditionalFormatting>
  <conditionalFormatting sqref="B32:C32 E32:K32">
    <cfRule type="expression" dxfId="4" priority="5">
      <formula>$D32="Adopted"</formula>
    </cfRule>
  </conditionalFormatting>
  <conditionalFormatting sqref="C30:C31 G30:J30">
    <cfRule type="expression" dxfId="3" priority="4">
      <formula>$D30="Adopted"</formula>
    </cfRule>
  </conditionalFormatting>
  <conditionalFormatting sqref="K30 D30:F30 B30:B31 D31:E31">
    <cfRule type="expression" dxfId="2" priority="3">
      <formula>$D30="Adopted"</formula>
    </cfRule>
  </conditionalFormatting>
  <conditionalFormatting sqref="F31 K31">
    <cfRule type="expression" dxfId="1" priority="2">
      <formula>$D31="Adopted"</formula>
    </cfRule>
  </conditionalFormatting>
  <conditionalFormatting sqref="G31:J31">
    <cfRule type="expression" dxfId="0" priority="1">
      <formula>$D31="Adopted"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11" sqref="F11"/>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40">
        <v>4.8300000000000003E-2</v>
      </c>
      <c r="D3" s="110" t="s">
        <v>297</v>
      </c>
      <c r="E3" s="21"/>
      <c r="F3" s="76"/>
      <c r="G3" s="128"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7">
        <v>6.76</v>
      </c>
      <c r="I4" s="77">
        <v>7.1</v>
      </c>
      <c r="J4" s="77">
        <v>7.55</v>
      </c>
      <c r="K4" s="77">
        <v>8.0299999999999994</v>
      </c>
      <c r="L4" s="77">
        <v>8.5500000000000007</v>
      </c>
      <c r="M4" s="77">
        <v>15.26</v>
      </c>
      <c r="N4" s="77">
        <v>21.97</v>
      </c>
      <c r="O4" s="77">
        <v>28.68</v>
      </c>
      <c r="P4" s="77">
        <v>35.39</v>
      </c>
      <c r="Q4" s="77">
        <v>42.1</v>
      </c>
      <c r="R4" s="77">
        <v>48.81</v>
      </c>
      <c r="S4" s="77">
        <v>55.52</v>
      </c>
      <c r="T4" s="77">
        <v>62.23</v>
      </c>
      <c r="U4" s="77">
        <v>68.94</v>
      </c>
      <c r="V4" s="77">
        <v>75.650000000000006</v>
      </c>
      <c r="W4" s="77">
        <v>81</v>
      </c>
      <c r="X4" s="77">
        <v>88</v>
      </c>
      <c r="Y4" s="77">
        <v>95</v>
      </c>
      <c r="Z4" s="77">
        <v>102</v>
      </c>
      <c r="AA4" s="77">
        <v>109</v>
      </c>
      <c r="AB4" s="77">
        <v>116</v>
      </c>
      <c r="AC4" s="77">
        <v>122</v>
      </c>
      <c r="AD4" s="77">
        <v>129</v>
      </c>
      <c r="AE4" s="77">
        <v>136</v>
      </c>
      <c r="AF4" s="77">
        <v>143</v>
      </c>
      <c r="AG4" s="77">
        <v>150</v>
      </c>
      <c r="AH4" s="77">
        <v>157</v>
      </c>
      <c r="AI4" s="77">
        <v>164</v>
      </c>
      <c r="AJ4" s="77">
        <v>171</v>
      </c>
      <c r="AK4" s="77">
        <v>178</v>
      </c>
      <c r="AL4" s="77">
        <v>184</v>
      </c>
      <c r="AM4" s="77">
        <v>191</v>
      </c>
      <c r="AN4" s="77">
        <v>198</v>
      </c>
      <c r="AO4" s="77">
        <v>205</v>
      </c>
      <c r="AP4" s="77">
        <v>212</v>
      </c>
      <c r="AQ4" s="77">
        <v>220</v>
      </c>
      <c r="AR4" s="77">
        <v>227</v>
      </c>
      <c r="AS4" s="77">
        <v>234</v>
      </c>
      <c r="AT4" s="77">
        <v>241</v>
      </c>
      <c r="AU4" s="77">
        <v>248</v>
      </c>
      <c r="AV4" s="77">
        <v>256</v>
      </c>
      <c r="AW4" s="77">
        <v>262</v>
      </c>
      <c r="AX4" s="77">
        <v>269</v>
      </c>
      <c r="AY4" s="77">
        <v>276</v>
      </c>
      <c r="AZ4" s="77">
        <v>282</v>
      </c>
      <c r="BA4" s="77">
        <v>287</v>
      </c>
      <c r="BB4" s="77">
        <v>292</v>
      </c>
      <c r="BC4" s="77">
        <v>297</v>
      </c>
      <c r="BD4" s="77">
        <v>301</v>
      </c>
      <c r="BE4" s="77">
        <v>305</v>
      </c>
      <c r="BF4" s="77">
        <v>309</v>
      </c>
      <c r="BG4" s="77">
        <v>312</v>
      </c>
    </row>
    <row r="5" spans="1:59" x14ac:dyDescent="0.3">
      <c r="A5" s="21"/>
      <c r="B5" s="22" t="s">
        <v>10</v>
      </c>
      <c r="C5" s="23">
        <v>0.03</v>
      </c>
      <c r="D5" s="21"/>
      <c r="E5" s="21"/>
      <c r="F5" s="51" t="s">
        <v>315</v>
      </c>
      <c r="G5" s="38"/>
      <c r="H5" s="77">
        <f>H4*$D$22</f>
        <v>7.303247599072745</v>
      </c>
      <c r="I5" s="77">
        <f t="shared" ref="I5:BG5" si="0">I4*$D$22</f>
        <v>7.6705707031681198</v>
      </c>
      <c r="J5" s="77">
        <f t="shared" si="0"/>
        <v>8.1567336350590569</v>
      </c>
      <c r="K5" s="77">
        <f t="shared" si="0"/>
        <v>8.6753074290760566</v>
      </c>
      <c r="L5" s="77">
        <f t="shared" si="0"/>
        <v>9.2370957059278069</v>
      </c>
      <c r="M5" s="77">
        <f t="shared" si="0"/>
        <v>16.486325201457117</v>
      </c>
      <c r="N5" s="77">
        <f t="shared" si="0"/>
        <v>23.735554696986423</v>
      </c>
      <c r="O5" s="77">
        <f t="shared" si="0"/>
        <v>30.984784192515733</v>
      </c>
      <c r="P5" s="77">
        <f t="shared" si="0"/>
        <v>38.234013688045039</v>
      </c>
      <c r="Q5" s="77">
        <f t="shared" si="0"/>
        <v>45.483243183574352</v>
      </c>
      <c r="R5" s="77">
        <f t="shared" si="0"/>
        <v>52.732472679103658</v>
      </c>
      <c r="S5" s="77">
        <f t="shared" si="0"/>
        <v>59.981702174632964</v>
      </c>
      <c r="T5" s="77">
        <f t="shared" si="0"/>
        <v>67.230931670162263</v>
      </c>
      <c r="U5" s="77">
        <f t="shared" si="0"/>
        <v>74.480161165691584</v>
      </c>
      <c r="V5" s="77">
        <f t="shared" si="0"/>
        <v>81.72939066122089</v>
      </c>
      <c r="W5" s="77">
        <f t="shared" si="0"/>
        <v>87.509327740368704</v>
      </c>
      <c r="X5" s="77">
        <f t="shared" si="0"/>
        <v>95.071862236449945</v>
      </c>
      <c r="Y5" s="77">
        <f t="shared" si="0"/>
        <v>102.63439673253119</v>
      </c>
      <c r="Z5" s="77">
        <f t="shared" si="0"/>
        <v>110.19693122861243</v>
      </c>
      <c r="AA5" s="77">
        <f t="shared" si="0"/>
        <v>117.75946572469368</v>
      </c>
      <c r="AB5" s="77">
        <f t="shared" si="0"/>
        <v>125.32200022077492</v>
      </c>
      <c r="AC5" s="77">
        <f t="shared" si="0"/>
        <v>131.80417264598742</v>
      </c>
      <c r="AD5" s="77">
        <f t="shared" si="0"/>
        <v>139.36670714206866</v>
      </c>
      <c r="AE5" s="77">
        <f t="shared" si="0"/>
        <v>146.9292416381499</v>
      </c>
      <c r="AF5" s="77">
        <f t="shared" si="0"/>
        <v>154.49177613423115</v>
      </c>
      <c r="AG5" s="77">
        <f t="shared" si="0"/>
        <v>162.05431063031241</v>
      </c>
      <c r="AH5" s="77">
        <f t="shared" si="0"/>
        <v>169.61684512639366</v>
      </c>
      <c r="AI5" s="77">
        <f t="shared" si="0"/>
        <v>177.1793796224749</v>
      </c>
      <c r="AJ5" s="77">
        <f t="shared" si="0"/>
        <v>184.74191411855614</v>
      </c>
      <c r="AK5" s="77">
        <f t="shared" si="0"/>
        <v>192.30444861463738</v>
      </c>
      <c r="AL5" s="77">
        <f t="shared" si="0"/>
        <v>198.78662103984988</v>
      </c>
      <c r="AM5" s="77">
        <f t="shared" si="0"/>
        <v>206.34915553593112</v>
      </c>
      <c r="AN5" s="77">
        <f t="shared" si="0"/>
        <v>213.91169003201236</v>
      </c>
      <c r="AO5" s="77">
        <f t="shared" si="0"/>
        <v>221.47422452809363</v>
      </c>
      <c r="AP5" s="77">
        <f t="shared" si="0"/>
        <v>229.03675902417487</v>
      </c>
      <c r="AQ5" s="77">
        <f t="shared" si="0"/>
        <v>237.67965559112486</v>
      </c>
      <c r="AR5" s="77">
        <f t="shared" si="0"/>
        <v>245.2421900872061</v>
      </c>
      <c r="AS5" s="77">
        <f t="shared" si="0"/>
        <v>252.80472458328734</v>
      </c>
      <c r="AT5" s="77">
        <f t="shared" si="0"/>
        <v>260.36725907936858</v>
      </c>
      <c r="AU5" s="77">
        <f t="shared" si="0"/>
        <v>267.92979357544982</v>
      </c>
      <c r="AV5" s="77">
        <f t="shared" si="0"/>
        <v>276.57269014239984</v>
      </c>
      <c r="AW5" s="77">
        <f t="shared" si="0"/>
        <v>283.0548625676123</v>
      </c>
      <c r="AX5" s="77">
        <f t="shared" si="0"/>
        <v>290.6173970636936</v>
      </c>
      <c r="AY5" s="77">
        <f t="shared" si="0"/>
        <v>298.17993155977484</v>
      </c>
      <c r="AZ5" s="77">
        <f t="shared" si="0"/>
        <v>304.66210398498731</v>
      </c>
      <c r="BA5" s="77">
        <f t="shared" si="0"/>
        <v>310.06391433933106</v>
      </c>
      <c r="BB5" s="77">
        <f t="shared" si="0"/>
        <v>315.46572469367482</v>
      </c>
      <c r="BC5" s="77">
        <f t="shared" si="0"/>
        <v>320.86753504801857</v>
      </c>
      <c r="BD5" s="77">
        <f t="shared" si="0"/>
        <v>325.18898333149355</v>
      </c>
      <c r="BE5" s="77">
        <f t="shared" si="0"/>
        <v>329.51043161496858</v>
      </c>
      <c r="BF5" s="77">
        <f t="shared" si="0"/>
        <v>333.83187989844356</v>
      </c>
      <c r="BG5" s="77">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311</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312</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3" t="s">
        <v>72</v>
      </c>
      <c r="C11" s="21"/>
      <c r="D11" s="21"/>
      <c r="E11" s="21"/>
      <c r="F11" s="51" t="s">
        <v>207</v>
      </c>
      <c r="G11" s="80">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313</v>
      </c>
      <c r="G12" s="109"/>
      <c r="H12" s="111">
        <f>$D$40/1000</f>
        <v>0.50284700000000004</v>
      </c>
      <c r="I12" s="111">
        <f>$D$41/1000</f>
        <v>0.4883515000000001</v>
      </c>
      <c r="J12" s="111">
        <f>$D$42/1000</f>
        <v>0.47385600000000011</v>
      </c>
      <c r="K12" s="111">
        <f>$D$43/1000</f>
        <v>0.45936050000000012</v>
      </c>
      <c r="L12" s="111">
        <f>$D$44/1000</f>
        <v>0.44486500000000012</v>
      </c>
      <c r="M12" s="111">
        <f>$D$45/1000</f>
        <v>0.43036950000000013</v>
      </c>
      <c r="N12" s="111">
        <f>$D$46/1000</f>
        <v>0.41587400000000013</v>
      </c>
      <c r="O12" s="111">
        <f>$D$47/1000</f>
        <v>0.40137850000000014</v>
      </c>
      <c r="P12" s="111">
        <f>$D$48/1000</f>
        <v>0.38688300000000014</v>
      </c>
      <c r="Q12" s="111">
        <f>$D$49/1000</f>
        <v>0.37238750000000015</v>
      </c>
      <c r="R12" s="111">
        <f>$D$50/1000</f>
        <v>0.35789200000000015</v>
      </c>
      <c r="S12" s="111">
        <f>$D$51/1000</f>
        <v>0.34339650000000016</v>
      </c>
      <c r="T12" s="111">
        <f>$D$52/1000</f>
        <v>0.32890100000000017</v>
      </c>
      <c r="U12" s="111">
        <f>$D$53/1000</f>
        <v>0.31440550000000017</v>
      </c>
      <c r="V12" s="111">
        <f>$D$54/1000</f>
        <v>0.29991000000000018</v>
      </c>
      <c r="W12" s="111">
        <f>$D$55/1000</f>
        <v>0.28541450000000018</v>
      </c>
      <c r="X12" s="111">
        <f>$D$56/1000</f>
        <v>0.27091900000000019</v>
      </c>
      <c r="Y12" s="111">
        <f>$D$57/1000</f>
        <v>0.25642350000000019</v>
      </c>
      <c r="Z12" s="111">
        <f>$D$58/1000</f>
        <v>0.24192800000000023</v>
      </c>
      <c r="AA12" s="111">
        <f>$D$59/1000</f>
        <v>0.22743250000000023</v>
      </c>
      <c r="AB12" s="111">
        <f>$D$60/1000</f>
        <v>0.21293700000000024</v>
      </c>
      <c r="AC12" s="111">
        <f>$D$61/1000</f>
        <v>0.19844150000000024</v>
      </c>
      <c r="AD12" s="111">
        <f>$D$62/1000</f>
        <v>0.18394600000000025</v>
      </c>
      <c r="AE12" s="111">
        <f>$D$63/1000</f>
        <v>0.16945050000000025</v>
      </c>
      <c r="AF12" s="111">
        <f>$D$64/1000</f>
        <v>0.15495500000000026</v>
      </c>
      <c r="AG12" s="111">
        <f>$D$65/1000</f>
        <v>0.14045950000000026</v>
      </c>
      <c r="AH12" s="111">
        <f>$D$66/1000</f>
        <v>0.12596400000000027</v>
      </c>
      <c r="AI12" s="111">
        <f>$D$67/1000</f>
        <v>0.11146850000000026</v>
      </c>
      <c r="AJ12" s="111">
        <f>$D$68/1000</f>
        <v>9.6973000000000253E-2</v>
      </c>
      <c r="AK12" s="111">
        <f>$D$69/1000</f>
        <v>8.2477500000000245E-2</v>
      </c>
      <c r="AL12" s="111">
        <f>$D$70/1000</f>
        <v>6.7982000000000237E-2</v>
      </c>
      <c r="AM12" s="111">
        <f>$D$71/1000</f>
        <v>5.3486500000000242E-2</v>
      </c>
      <c r="AN12" s="111">
        <f>$D$72/1000</f>
        <v>3.8991000000000241E-2</v>
      </c>
      <c r="AO12" s="111">
        <f>$D$73/1000</f>
        <v>2.4495500000000243E-2</v>
      </c>
      <c r="AP12" s="111">
        <f>$D$74/1000</f>
        <v>0.01</v>
      </c>
      <c r="AQ12" s="111">
        <f>$AP$12</f>
        <v>0.01</v>
      </c>
      <c r="AR12" s="111">
        <f t="shared" ref="AR12:BG12" si="1">$AP$12</f>
        <v>0.01</v>
      </c>
      <c r="AS12" s="111">
        <f t="shared" si="1"/>
        <v>0.01</v>
      </c>
      <c r="AT12" s="111">
        <f t="shared" si="1"/>
        <v>0.01</v>
      </c>
      <c r="AU12" s="111">
        <f t="shared" si="1"/>
        <v>0.01</v>
      </c>
      <c r="AV12" s="111">
        <f t="shared" si="1"/>
        <v>0.01</v>
      </c>
      <c r="AW12" s="111">
        <f t="shared" si="1"/>
        <v>0.01</v>
      </c>
      <c r="AX12" s="111">
        <f t="shared" si="1"/>
        <v>0.01</v>
      </c>
      <c r="AY12" s="111">
        <f t="shared" si="1"/>
        <v>0.01</v>
      </c>
      <c r="AZ12" s="111">
        <f t="shared" si="1"/>
        <v>0.01</v>
      </c>
      <c r="BA12" s="111">
        <f t="shared" si="1"/>
        <v>0.01</v>
      </c>
      <c r="BB12" s="111">
        <f t="shared" si="1"/>
        <v>0.01</v>
      </c>
      <c r="BC12" s="111">
        <f t="shared" si="1"/>
        <v>0.01</v>
      </c>
      <c r="BD12" s="111">
        <f t="shared" si="1"/>
        <v>0.01</v>
      </c>
      <c r="BE12" s="111">
        <f t="shared" si="1"/>
        <v>0.01</v>
      </c>
      <c r="BF12" s="111">
        <f t="shared" si="1"/>
        <v>0.01</v>
      </c>
      <c r="BG12" s="111">
        <f t="shared" si="1"/>
        <v>0.01</v>
      </c>
    </row>
    <row r="13" spans="1:59" x14ac:dyDescent="0.3">
      <c r="A13" s="21"/>
      <c r="B13" s="165" t="s">
        <v>75</v>
      </c>
      <c r="C13" s="166"/>
      <c r="D13" s="127" t="s">
        <v>329</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7"/>
      <c r="C14" s="168"/>
      <c r="D14" s="42" t="s">
        <v>109</v>
      </c>
      <c r="E14" s="21"/>
      <c r="F14" s="66"/>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69" t="s">
        <v>330</v>
      </c>
      <c r="C15" s="41" t="s">
        <v>323</v>
      </c>
      <c r="D15" s="126">
        <v>1.3408686121386491</v>
      </c>
      <c r="E15" s="21"/>
      <c r="F15" s="69" t="s">
        <v>92</v>
      </c>
      <c r="G15" s="38"/>
      <c r="H15" s="38"/>
      <c r="I15" s="75"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69"/>
      <c r="C16" s="41" t="s">
        <v>324</v>
      </c>
      <c r="D16" s="126">
        <v>1.3004251926654264</v>
      </c>
      <c r="E16" s="82"/>
      <c r="F16" s="70" t="s">
        <v>157</v>
      </c>
      <c r="G16" s="38"/>
      <c r="H16" s="38"/>
      <c r="I16" s="75" t="s">
        <v>331</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69"/>
      <c r="C17" s="41" t="s">
        <v>325</v>
      </c>
      <c r="D17" s="126">
        <v>1.2670349113192076</v>
      </c>
      <c r="E17" s="82"/>
      <c r="F17" s="69" t="s">
        <v>210</v>
      </c>
      <c r="G17" s="71"/>
      <c r="H17" s="71"/>
      <c r="I17" s="78" t="s">
        <v>204</v>
      </c>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row>
    <row r="18" spans="1:59" ht="15.75" x14ac:dyDescent="0.35">
      <c r="A18" s="21"/>
      <c r="B18" s="169"/>
      <c r="C18" s="41" t="s">
        <v>326</v>
      </c>
      <c r="D18" s="126">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9"/>
      <c r="C19" s="41" t="s">
        <v>327</v>
      </c>
      <c r="D19" s="126">
        <v>1.1729854979825014</v>
      </c>
      <c r="E19" s="21"/>
      <c r="F19" s="21"/>
      <c r="G19" s="84"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9"/>
      <c r="C20" s="41" t="s">
        <v>328</v>
      </c>
      <c r="D20" s="126">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9"/>
      <c r="C21" s="41" t="s">
        <v>253</v>
      </c>
      <c r="D21" s="126">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9"/>
      <c r="C22" s="41" t="s">
        <v>254</v>
      </c>
      <c r="D22" s="126">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9"/>
      <c r="C23" s="41" t="s">
        <v>74</v>
      </c>
      <c r="D23" s="126">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9"/>
      <c r="C24" s="41" t="s">
        <v>109</v>
      </c>
      <c r="D24" s="126">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6" t="s">
        <v>318</v>
      </c>
    </row>
    <row r="28" spans="1:59" x14ac:dyDescent="0.3">
      <c r="B28" s="20" t="s">
        <v>250</v>
      </c>
      <c r="E28" s="73"/>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2"/>
    </row>
    <row r="33" spans="2:5" ht="47.25" customHeight="1" x14ac:dyDescent="0.3">
      <c r="D33" s="107" t="s">
        <v>293</v>
      </c>
    </row>
    <row r="34" spans="2:5" x14ac:dyDescent="0.3">
      <c r="B34" s="112" t="s">
        <v>247</v>
      </c>
      <c r="C34" s="20" t="s">
        <v>253</v>
      </c>
      <c r="D34" s="20">
        <f>0.58982*1000</f>
        <v>589.82000000000005</v>
      </c>
      <c r="E34" s="20" t="s">
        <v>294</v>
      </c>
    </row>
    <row r="35" spans="2:5" x14ac:dyDescent="0.3">
      <c r="B35" s="112" t="s">
        <v>248</v>
      </c>
      <c r="C35" s="20" t="s">
        <v>254</v>
      </c>
      <c r="D35" s="72">
        <f>D34-$D$78</f>
        <v>575.32450000000006</v>
      </c>
    </row>
    <row r="36" spans="2:5" x14ac:dyDescent="0.3">
      <c r="B36" s="112" t="s">
        <v>249</v>
      </c>
      <c r="C36" s="20" t="s">
        <v>74</v>
      </c>
      <c r="D36" s="72">
        <f t="shared" ref="D36:D73" si="2">D35-$D$78</f>
        <v>560.82900000000006</v>
      </c>
    </row>
    <row r="37" spans="2:5" x14ac:dyDescent="0.3">
      <c r="C37" s="20" t="s">
        <v>109</v>
      </c>
      <c r="D37" s="72">
        <f t="shared" si="2"/>
        <v>546.33350000000007</v>
      </c>
    </row>
    <row r="38" spans="2:5" x14ac:dyDescent="0.3">
      <c r="C38" s="20" t="s">
        <v>255</v>
      </c>
      <c r="D38" s="72">
        <f t="shared" si="2"/>
        <v>531.83800000000008</v>
      </c>
    </row>
    <row r="39" spans="2:5" x14ac:dyDescent="0.3">
      <c r="C39" s="20" t="s">
        <v>256</v>
      </c>
      <c r="D39" s="72">
        <f t="shared" si="2"/>
        <v>517.34250000000009</v>
      </c>
    </row>
    <row r="40" spans="2:5" x14ac:dyDescent="0.3">
      <c r="C40" s="20" t="s">
        <v>257</v>
      </c>
      <c r="D40" s="72">
        <f t="shared" si="2"/>
        <v>502.84700000000009</v>
      </c>
    </row>
    <row r="41" spans="2:5" x14ac:dyDescent="0.3">
      <c r="C41" s="20" t="s">
        <v>258</v>
      </c>
      <c r="D41" s="72">
        <f t="shared" si="2"/>
        <v>488.3515000000001</v>
      </c>
    </row>
    <row r="42" spans="2:5" x14ac:dyDescent="0.3">
      <c r="C42" s="20" t="s">
        <v>259</v>
      </c>
      <c r="D42" s="72">
        <f t="shared" si="2"/>
        <v>473.85600000000011</v>
      </c>
    </row>
    <row r="43" spans="2:5" x14ac:dyDescent="0.3">
      <c r="C43" s="20" t="s">
        <v>260</v>
      </c>
      <c r="D43" s="72">
        <f t="shared" si="2"/>
        <v>459.36050000000012</v>
      </c>
    </row>
    <row r="44" spans="2:5" x14ac:dyDescent="0.3">
      <c r="C44" s="20" t="s">
        <v>261</v>
      </c>
      <c r="D44" s="72">
        <f t="shared" si="2"/>
        <v>444.86500000000012</v>
      </c>
    </row>
    <row r="45" spans="2:5" x14ac:dyDescent="0.3">
      <c r="C45" s="20" t="s">
        <v>262</v>
      </c>
      <c r="D45" s="72">
        <f t="shared" si="2"/>
        <v>430.36950000000013</v>
      </c>
    </row>
    <row r="46" spans="2:5" x14ac:dyDescent="0.3">
      <c r="C46" s="20" t="s">
        <v>263</v>
      </c>
      <c r="D46" s="72">
        <f t="shared" si="2"/>
        <v>415.87400000000014</v>
      </c>
    </row>
    <row r="47" spans="2:5" x14ac:dyDescent="0.3">
      <c r="C47" s="20" t="s">
        <v>264</v>
      </c>
      <c r="D47" s="72">
        <f t="shared" si="2"/>
        <v>401.37850000000014</v>
      </c>
    </row>
    <row r="48" spans="2:5" x14ac:dyDescent="0.3">
      <c r="C48" s="20" t="s">
        <v>265</v>
      </c>
      <c r="D48" s="72">
        <f t="shared" si="2"/>
        <v>386.88300000000015</v>
      </c>
    </row>
    <row r="49" spans="3:4" x14ac:dyDescent="0.3">
      <c r="C49" s="20" t="s">
        <v>266</v>
      </c>
      <c r="D49" s="72">
        <f t="shared" si="2"/>
        <v>372.38750000000016</v>
      </c>
    </row>
    <row r="50" spans="3:4" x14ac:dyDescent="0.3">
      <c r="C50" s="20" t="s">
        <v>267</v>
      </c>
      <c r="D50" s="72">
        <f t="shared" si="2"/>
        <v>357.89200000000017</v>
      </c>
    </row>
    <row r="51" spans="3:4" x14ac:dyDescent="0.3">
      <c r="C51" s="20" t="s">
        <v>268</v>
      </c>
      <c r="D51" s="72">
        <f t="shared" si="2"/>
        <v>343.39650000000017</v>
      </c>
    </row>
    <row r="52" spans="3:4" x14ac:dyDescent="0.3">
      <c r="C52" s="20" t="s">
        <v>269</v>
      </c>
      <c r="D52" s="72">
        <f t="shared" si="2"/>
        <v>328.90100000000018</v>
      </c>
    </row>
    <row r="53" spans="3:4" x14ac:dyDescent="0.3">
      <c r="C53" s="20" t="s">
        <v>270</v>
      </c>
      <c r="D53" s="72">
        <f t="shared" si="2"/>
        <v>314.40550000000019</v>
      </c>
    </row>
    <row r="54" spans="3:4" x14ac:dyDescent="0.3">
      <c r="C54" s="20" t="s">
        <v>271</v>
      </c>
      <c r="D54" s="72">
        <f t="shared" si="2"/>
        <v>299.9100000000002</v>
      </c>
    </row>
    <row r="55" spans="3:4" x14ac:dyDescent="0.3">
      <c r="C55" s="20" t="s">
        <v>272</v>
      </c>
      <c r="D55" s="72">
        <f t="shared" si="2"/>
        <v>285.4145000000002</v>
      </c>
    </row>
    <row r="56" spans="3:4" x14ac:dyDescent="0.3">
      <c r="C56" s="20" t="s">
        <v>273</v>
      </c>
      <c r="D56" s="72">
        <f t="shared" si="2"/>
        <v>270.91900000000021</v>
      </c>
    </row>
    <row r="57" spans="3:4" x14ac:dyDescent="0.3">
      <c r="C57" s="20" t="s">
        <v>274</v>
      </c>
      <c r="D57" s="72">
        <f t="shared" si="2"/>
        <v>256.42350000000022</v>
      </c>
    </row>
    <row r="58" spans="3:4" x14ac:dyDescent="0.3">
      <c r="C58" s="20" t="s">
        <v>275</v>
      </c>
      <c r="D58" s="72">
        <f t="shared" si="2"/>
        <v>241.92800000000022</v>
      </c>
    </row>
    <row r="59" spans="3:4" x14ac:dyDescent="0.3">
      <c r="C59" s="20" t="s">
        <v>276</v>
      </c>
      <c r="D59" s="72">
        <f t="shared" si="2"/>
        <v>227.43250000000023</v>
      </c>
    </row>
    <row r="60" spans="3:4" x14ac:dyDescent="0.3">
      <c r="C60" s="20" t="s">
        <v>277</v>
      </c>
      <c r="D60" s="72">
        <f t="shared" si="2"/>
        <v>212.93700000000024</v>
      </c>
    </row>
    <row r="61" spans="3:4" x14ac:dyDescent="0.3">
      <c r="C61" s="20" t="s">
        <v>278</v>
      </c>
      <c r="D61" s="72">
        <f t="shared" si="2"/>
        <v>198.44150000000025</v>
      </c>
    </row>
    <row r="62" spans="3:4" x14ac:dyDescent="0.3">
      <c r="C62" s="20" t="s">
        <v>279</v>
      </c>
      <c r="D62" s="72">
        <f t="shared" si="2"/>
        <v>183.94600000000025</v>
      </c>
    </row>
    <row r="63" spans="3:4" x14ac:dyDescent="0.3">
      <c r="C63" s="20" t="s">
        <v>280</v>
      </c>
      <c r="D63" s="72">
        <f t="shared" si="2"/>
        <v>169.45050000000026</v>
      </c>
    </row>
    <row r="64" spans="3:4" x14ac:dyDescent="0.3">
      <c r="C64" s="20" t="s">
        <v>281</v>
      </c>
      <c r="D64" s="72">
        <f t="shared" si="2"/>
        <v>154.95500000000027</v>
      </c>
    </row>
    <row r="65" spans="3:5" x14ac:dyDescent="0.3">
      <c r="C65" s="20" t="s">
        <v>282</v>
      </c>
      <c r="D65" s="72">
        <f t="shared" si="2"/>
        <v>140.45950000000028</v>
      </c>
    </row>
    <row r="66" spans="3:5" x14ac:dyDescent="0.3">
      <c r="C66" s="20" t="s">
        <v>283</v>
      </c>
      <c r="D66" s="72">
        <f t="shared" si="2"/>
        <v>125.96400000000027</v>
      </c>
    </row>
    <row r="67" spans="3:5" x14ac:dyDescent="0.3">
      <c r="C67" s="20" t="s">
        <v>284</v>
      </c>
      <c r="D67" s="72">
        <f t="shared" si="2"/>
        <v>111.46850000000026</v>
      </c>
    </row>
    <row r="68" spans="3:5" x14ac:dyDescent="0.3">
      <c r="C68" s="20" t="s">
        <v>285</v>
      </c>
      <c r="D68" s="72">
        <f t="shared" si="2"/>
        <v>96.973000000000255</v>
      </c>
    </row>
    <row r="69" spans="3:5" x14ac:dyDescent="0.3">
      <c r="C69" s="20" t="s">
        <v>286</v>
      </c>
      <c r="D69" s="72">
        <f t="shared" si="2"/>
        <v>82.477500000000248</v>
      </c>
    </row>
    <row r="70" spans="3:5" x14ac:dyDescent="0.3">
      <c r="C70" s="20" t="s">
        <v>287</v>
      </c>
      <c r="D70" s="72">
        <f t="shared" si="2"/>
        <v>67.982000000000241</v>
      </c>
    </row>
    <row r="71" spans="3:5" x14ac:dyDescent="0.3">
      <c r="C71" s="20" t="s">
        <v>288</v>
      </c>
      <c r="D71" s="72">
        <f t="shared" si="2"/>
        <v>53.486500000000241</v>
      </c>
    </row>
    <row r="72" spans="3:5" x14ac:dyDescent="0.3">
      <c r="C72" s="20" t="s">
        <v>289</v>
      </c>
      <c r="D72" s="72">
        <f t="shared" si="2"/>
        <v>38.991000000000241</v>
      </c>
    </row>
    <row r="73" spans="3:5" x14ac:dyDescent="0.3">
      <c r="C73" s="20" t="s">
        <v>290</v>
      </c>
      <c r="D73" s="72">
        <f t="shared" si="2"/>
        <v>24.495500000000241</v>
      </c>
    </row>
    <row r="74" spans="3:5" x14ac:dyDescent="0.3">
      <c r="C74" s="20" t="s">
        <v>291</v>
      </c>
      <c r="D74" s="72">
        <v>10</v>
      </c>
    </row>
    <row r="75" spans="3:5" x14ac:dyDescent="0.3">
      <c r="C75" s="20" t="s">
        <v>292</v>
      </c>
      <c r="D75" s="72">
        <f>D73-D78</f>
        <v>10.00000000000024</v>
      </c>
      <c r="E75" s="20" t="s">
        <v>295</v>
      </c>
    </row>
    <row r="78" spans="3:5" x14ac:dyDescent="0.3">
      <c r="D78" s="108">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M10" sqref="M10"/>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4" t="s">
        <v>11</v>
      </c>
      <c r="B7" s="61" t="s">
        <v>196</v>
      </c>
      <c r="C7" s="60"/>
      <c r="D7" s="61" t="s">
        <v>40</v>
      </c>
      <c r="E7" s="62">
        <v>-1.3875</v>
      </c>
      <c r="F7" s="62">
        <v>0</v>
      </c>
      <c r="G7" s="62">
        <v>0</v>
      </c>
      <c r="H7" s="62">
        <v>0</v>
      </c>
      <c r="I7" s="62">
        <v>-1.3875</v>
      </c>
      <c r="J7" s="62">
        <v>0</v>
      </c>
      <c r="K7" s="62">
        <v>0</v>
      </c>
      <c r="L7" s="62">
        <v>0</v>
      </c>
      <c r="M7" s="62">
        <v>-1.3875</v>
      </c>
      <c r="N7" s="62">
        <v>0</v>
      </c>
      <c r="O7" s="62">
        <v>0</v>
      </c>
      <c r="P7" s="62">
        <v>0</v>
      </c>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75"/>
      <c r="B8" s="61" t="s">
        <v>198</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5"/>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5"/>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5"/>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6"/>
      <c r="B12" s="124" t="s">
        <v>197</v>
      </c>
      <c r="C12" s="58"/>
      <c r="D12" s="125" t="s">
        <v>40</v>
      </c>
      <c r="E12" s="59">
        <f>SUM(E7:E11)</f>
        <v>-1.3875</v>
      </c>
      <c r="F12" s="59">
        <f t="shared" ref="F12:AW12" si="0">SUM(F7:F11)</f>
        <v>0</v>
      </c>
      <c r="G12" s="59">
        <f t="shared" si="0"/>
        <v>0</v>
      </c>
      <c r="H12" s="59">
        <f t="shared" si="0"/>
        <v>0</v>
      </c>
      <c r="I12" s="59">
        <f t="shared" si="0"/>
        <v>-1.3875</v>
      </c>
      <c r="J12" s="59">
        <f t="shared" si="0"/>
        <v>0</v>
      </c>
      <c r="K12" s="59">
        <f t="shared" si="0"/>
        <v>0</v>
      </c>
      <c r="L12" s="59">
        <f t="shared" si="0"/>
        <v>0</v>
      </c>
      <c r="M12" s="59">
        <f t="shared" si="0"/>
        <v>-1.3875</v>
      </c>
      <c r="N12" s="59">
        <f t="shared" si="0"/>
        <v>0</v>
      </c>
      <c r="O12" s="59">
        <f t="shared" si="0"/>
        <v>0</v>
      </c>
      <c r="P12" s="59">
        <f t="shared" si="0"/>
        <v>0</v>
      </c>
      <c r="Q12" s="59">
        <f t="shared" si="0"/>
        <v>0</v>
      </c>
      <c r="R12" s="59">
        <f t="shared" si="0"/>
        <v>0</v>
      </c>
      <c r="S12" s="59">
        <f t="shared" si="0"/>
        <v>0</v>
      </c>
      <c r="T12" s="59">
        <f t="shared" si="0"/>
        <v>0</v>
      </c>
      <c r="U12" s="59">
        <f t="shared" si="0"/>
        <v>0</v>
      </c>
      <c r="V12" s="59">
        <f t="shared" si="0"/>
        <v>0</v>
      </c>
      <c r="W12" s="59">
        <f t="shared" si="0"/>
        <v>0</v>
      </c>
      <c r="X12" s="59">
        <f t="shared" si="0"/>
        <v>0</v>
      </c>
      <c r="Y12" s="59">
        <f t="shared" si="0"/>
        <v>0</v>
      </c>
      <c r="Z12" s="59">
        <f t="shared" si="0"/>
        <v>0</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v>
      </c>
      <c r="AJ12" s="59">
        <f t="shared" si="0"/>
        <v>0</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v>
      </c>
      <c r="AT12" s="59">
        <f t="shared" si="0"/>
        <v>0</v>
      </c>
      <c r="AU12" s="59">
        <f t="shared" si="0"/>
        <v>0</v>
      </c>
      <c r="AV12" s="59">
        <f t="shared" si="0"/>
        <v>0</v>
      </c>
      <c r="AW12" s="59">
        <f t="shared" si="0"/>
        <v>0</v>
      </c>
      <c r="AX12" s="61"/>
      <c r="AY12" s="61"/>
      <c r="AZ12" s="61"/>
      <c r="BA12" s="61"/>
      <c r="BB12" s="61"/>
      <c r="BC12" s="61"/>
      <c r="BD12" s="61"/>
    </row>
    <row r="13" spans="1:56" ht="12.75" customHeight="1" x14ac:dyDescent="0.3">
      <c r="A13" s="170" t="s">
        <v>309</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1"/>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1"/>
      <c r="B15" s="9" t="s">
        <v>298</v>
      </c>
      <c r="C15" s="11"/>
      <c r="D15" s="11" t="s">
        <v>40</v>
      </c>
      <c r="E15" s="81">
        <f>'Fixed data'!$G$7*E$31/1000000</f>
        <v>0</v>
      </c>
      <c r="F15" s="81">
        <f>'Fixed data'!$G$7*F$31/1000000</f>
        <v>0</v>
      </c>
      <c r="G15" s="81">
        <f>'Fixed data'!$G$7*G$31/1000000</f>
        <v>0</v>
      </c>
      <c r="H15" s="81">
        <f>'Fixed data'!$G$7*H$31/1000000</f>
        <v>0</v>
      </c>
      <c r="I15" s="81">
        <f>'Fixed data'!$G$7*I$31/1000000</f>
        <v>0</v>
      </c>
      <c r="J15" s="81">
        <f>'Fixed data'!$G$7*J$31/1000000</f>
        <v>0</v>
      </c>
      <c r="K15" s="81">
        <f>'Fixed data'!$G$7*K$31/1000000</f>
        <v>0</v>
      </c>
      <c r="L15" s="81">
        <f>'Fixed data'!$G$7*L$31/1000000</f>
        <v>0</v>
      </c>
      <c r="M15" s="81">
        <f>'Fixed data'!$G$7*M$31/1000000</f>
        <v>0</v>
      </c>
      <c r="N15" s="81">
        <f>'Fixed data'!$G$7*N$31/1000000</f>
        <v>0</v>
      </c>
      <c r="O15" s="81">
        <f>'Fixed data'!$G$7*O$31/1000000</f>
        <v>0</v>
      </c>
      <c r="P15" s="81">
        <f>'Fixed data'!$G$7*P$31/1000000</f>
        <v>0</v>
      </c>
      <c r="Q15" s="81">
        <f>'Fixed data'!$G$7*Q$31/1000000</f>
        <v>0</v>
      </c>
      <c r="R15" s="81">
        <f>'Fixed data'!$G$7*R$31/1000000</f>
        <v>0</v>
      </c>
      <c r="S15" s="81">
        <f>'Fixed data'!$G$7*S$31/1000000</f>
        <v>0</v>
      </c>
      <c r="T15" s="81">
        <f>'Fixed data'!$G$7*T$31/1000000</f>
        <v>0</v>
      </c>
      <c r="U15" s="81">
        <f>'Fixed data'!$G$7*U$31/1000000</f>
        <v>0</v>
      </c>
      <c r="V15" s="81">
        <f>'Fixed data'!$G$7*V$31/1000000</f>
        <v>0</v>
      </c>
      <c r="W15" s="81">
        <f>'Fixed data'!$G$7*W$31/1000000</f>
        <v>0</v>
      </c>
      <c r="X15" s="81">
        <f>'Fixed data'!$G$7*X$31/1000000</f>
        <v>0</v>
      </c>
      <c r="Y15" s="81">
        <f>'Fixed data'!$G$7*Y$31/1000000</f>
        <v>0</v>
      </c>
      <c r="Z15" s="81">
        <f>'Fixed data'!$G$7*Z$31/1000000</f>
        <v>0</v>
      </c>
      <c r="AA15" s="81">
        <f>'Fixed data'!$G$7*AA$31/1000000</f>
        <v>0</v>
      </c>
      <c r="AB15" s="81">
        <f>'Fixed data'!$G$7*AB$31/1000000</f>
        <v>0</v>
      </c>
      <c r="AC15" s="81">
        <f>'Fixed data'!$G$7*AC$31/1000000</f>
        <v>0</v>
      </c>
      <c r="AD15" s="81">
        <f>'Fixed data'!$G$7*AD$31/1000000</f>
        <v>0</v>
      </c>
      <c r="AE15" s="81">
        <f>'Fixed data'!$G$7*AE$31/1000000</f>
        <v>0</v>
      </c>
      <c r="AF15" s="81">
        <f>'Fixed data'!$G$7*AF$31/1000000</f>
        <v>0</v>
      </c>
      <c r="AG15" s="81">
        <f>'Fixed data'!$G$7*AG$31/1000000</f>
        <v>0</v>
      </c>
      <c r="AH15" s="81">
        <f>'Fixed data'!$G$7*AH$31/1000000</f>
        <v>0</v>
      </c>
      <c r="AI15" s="81">
        <f>'Fixed data'!$G$7*AI$31/1000000</f>
        <v>0</v>
      </c>
      <c r="AJ15" s="81">
        <f>'Fixed data'!$G$7*AJ$31/1000000</f>
        <v>0</v>
      </c>
      <c r="AK15" s="81">
        <f>'Fixed data'!$G$7*AK$31/1000000</f>
        <v>0</v>
      </c>
      <c r="AL15" s="81">
        <f>'Fixed data'!$G$7*AL$31/1000000</f>
        <v>0</v>
      </c>
      <c r="AM15" s="81">
        <f>'Fixed data'!$G$7*AM$31/1000000</f>
        <v>0</v>
      </c>
      <c r="AN15" s="81">
        <f>'Fixed data'!$G$7*AN$31/1000000</f>
        <v>0</v>
      </c>
      <c r="AO15" s="81">
        <f>'Fixed data'!$G$7*AO$31/1000000</f>
        <v>0</v>
      </c>
      <c r="AP15" s="81">
        <f>'Fixed data'!$G$7*AP$31/1000000</f>
        <v>0</v>
      </c>
      <c r="AQ15" s="81">
        <f>'Fixed data'!$G$7*AQ$31/1000000</f>
        <v>0</v>
      </c>
      <c r="AR15" s="81">
        <f>'Fixed data'!$G$7*AR$31/1000000</f>
        <v>0</v>
      </c>
      <c r="AS15" s="81">
        <f>'Fixed data'!$G$7*AS$31/1000000</f>
        <v>0</v>
      </c>
      <c r="AT15" s="81">
        <f>'Fixed data'!$G$7*AT$31/1000000</f>
        <v>0</v>
      </c>
      <c r="AU15" s="81">
        <f>'Fixed data'!$G$7*AU$31/1000000</f>
        <v>0</v>
      </c>
      <c r="AV15" s="81">
        <f>'Fixed data'!$G$7*AV$31/1000000</f>
        <v>0</v>
      </c>
      <c r="AW15" s="81">
        <f>'Fixed data'!$G$7*AW$31/1000000</f>
        <v>0</v>
      </c>
      <c r="AX15" s="81">
        <f>'Fixed data'!$G$7*AX$31/1000000</f>
        <v>0</v>
      </c>
      <c r="AY15" s="81">
        <f>'Fixed data'!$G$7*AY$31/1000000</f>
        <v>0</v>
      </c>
      <c r="AZ15" s="81">
        <f>'Fixed data'!$G$7*AZ$31/1000000</f>
        <v>0</v>
      </c>
      <c r="BA15" s="81">
        <f>'Fixed data'!$G$7*BA$31/1000000</f>
        <v>0</v>
      </c>
      <c r="BB15" s="81">
        <f>'Fixed data'!$G$7*BB$31/1000000</f>
        <v>0</v>
      </c>
      <c r="BC15" s="81">
        <f>'Fixed data'!$G$7*BC$31/1000000</f>
        <v>0</v>
      </c>
      <c r="BD15" s="81">
        <f>'Fixed data'!$G$7*BD$31/1000000</f>
        <v>0</v>
      </c>
    </row>
    <row r="16" spans="1:56" ht="15" customHeight="1" x14ac:dyDescent="0.3">
      <c r="A16" s="171"/>
      <c r="B16" s="9" t="s">
        <v>299</v>
      </c>
      <c r="C16" s="9"/>
      <c r="D16" s="9" t="s">
        <v>40</v>
      </c>
      <c r="E16" s="81">
        <f>'Fixed data'!$G$8*E32/1000000</f>
        <v>0</v>
      </c>
      <c r="F16" s="81">
        <f>'Fixed data'!$G$8*F32/1000000</f>
        <v>0</v>
      </c>
      <c r="G16" s="81">
        <f>'Fixed data'!$G$8*G32/1000000</f>
        <v>0</v>
      </c>
      <c r="H16" s="81">
        <f>'Fixed data'!$G$8*H32/1000000</f>
        <v>0</v>
      </c>
      <c r="I16" s="81">
        <f>'Fixed data'!$G$8*I32/1000000</f>
        <v>0</v>
      </c>
      <c r="J16" s="81">
        <f>'Fixed data'!$G$8*J32/1000000</f>
        <v>0</v>
      </c>
      <c r="K16" s="81">
        <f>'Fixed data'!$G$8*K32/1000000</f>
        <v>0</v>
      </c>
      <c r="L16" s="81">
        <f>'Fixed data'!$G$8*L32/1000000</f>
        <v>0</v>
      </c>
      <c r="M16" s="81">
        <f>'Fixed data'!$G$8*M32/1000000</f>
        <v>0</v>
      </c>
      <c r="N16" s="81">
        <f>'Fixed data'!$G$8*N32/1000000</f>
        <v>0</v>
      </c>
      <c r="O16" s="81">
        <f>'Fixed data'!$G$8*O32/1000000</f>
        <v>0</v>
      </c>
      <c r="P16" s="81">
        <f>'Fixed data'!$G$8*P32/1000000</f>
        <v>0</v>
      </c>
      <c r="Q16" s="81">
        <f>'Fixed data'!$G$8*Q32/1000000</f>
        <v>0</v>
      </c>
      <c r="R16" s="81">
        <f>'Fixed data'!$G$8*R32/1000000</f>
        <v>0</v>
      </c>
      <c r="S16" s="81">
        <f>'Fixed data'!$G$8*S32/1000000</f>
        <v>0</v>
      </c>
      <c r="T16" s="81">
        <f>'Fixed data'!$G$8*T32/1000000</f>
        <v>0</v>
      </c>
      <c r="U16" s="81">
        <f>'Fixed data'!$G$8*U32/1000000</f>
        <v>0</v>
      </c>
      <c r="V16" s="81">
        <f>'Fixed data'!$G$8*V32/1000000</f>
        <v>0</v>
      </c>
      <c r="W16" s="81">
        <f>'Fixed data'!$G$8*W32/1000000</f>
        <v>0</v>
      </c>
      <c r="X16" s="81">
        <f>'Fixed data'!$G$8*X32/1000000</f>
        <v>0</v>
      </c>
      <c r="Y16" s="81">
        <f>'Fixed data'!$G$8*Y32/1000000</f>
        <v>0</v>
      </c>
      <c r="Z16" s="81">
        <f>'Fixed data'!$G$8*Z32/1000000</f>
        <v>0</v>
      </c>
      <c r="AA16" s="81">
        <f>'Fixed data'!$G$8*AA32/1000000</f>
        <v>0</v>
      </c>
      <c r="AB16" s="81">
        <f>'Fixed data'!$G$8*AB32/1000000</f>
        <v>0</v>
      </c>
      <c r="AC16" s="81">
        <f>'Fixed data'!$G$8*AC32/1000000</f>
        <v>0</v>
      </c>
      <c r="AD16" s="81">
        <f>'Fixed data'!$G$8*AD32/1000000</f>
        <v>0</v>
      </c>
      <c r="AE16" s="81">
        <f>'Fixed data'!$G$8*AE32/1000000</f>
        <v>0</v>
      </c>
      <c r="AF16" s="81">
        <f>'Fixed data'!$G$8*AF32/1000000</f>
        <v>0</v>
      </c>
      <c r="AG16" s="81">
        <f>'Fixed data'!$G$8*AG32/1000000</f>
        <v>0</v>
      </c>
      <c r="AH16" s="81">
        <f>'Fixed data'!$G$8*AH32/1000000</f>
        <v>0</v>
      </c>
      <c r="AI16" s="81">
        <f>'Fixed data'!$G$8*AI32/1000000</f>
        <v>0</v>
      </c>
      <c r="AJ16" s="81">
        <f>'Fixed data'!$G$8*AJ32/1000000</f>
        <v>0</v>
      </c>
      <c r="AK16" s="81">
        <f>'Fixed data'!$G$8*AK32/1000000</f>
        <v>0</v>
      </c>
      <c r="AL16" s="81">
        <f>'Fixed data'!$G$8*AL32/1000000</f>
        <v>0</v>
      </c>
      <c r="AM16" s="81">
        <f>'Fixed data'!$G$8*AM32/1000000</f>
        <v>0</v>
      </c>
      <c r="AN16" s="81">
        <f>'Fixed data'!$G$8*AN32/1000000</f>
        <v>0</v>
      </c>
      <c r="AO16" s="81">
        <f>'Fixed data'!$G$8*AO32/1000000</f>
        <v>0</v>
      </c>
      <c r="AP16" s="81">
        <f>'Fixed data'!$G$8*AP32/1000000</f>
        <v>0</v>
      </c>
      <c r="AQ16" s="81">
        <f>'Fixed data'!$G$8*AQ32/1000000</f>
        <v>0</v>
      </c>
      <c r="AR16" s="81">
        <f>'Fixed data'!$G$8*AR32/1000000</f>
        <v>0</v>
      </c>
      <c r="AS16" s="81">
        <f>'Fixed data'!$G$8*AS32/1000000</f>
        <v>0</v>
      </c>
      <c r="AT16" s="81">
        <f>'Fixed data'!$G$8*AT32/1000000</f>
        <v>0</v>
      </c>
      <c r="AU16" s="81">
        <f>'Fixed data'!$G$8*AU32/1000000</f>
        <v>0</v>
      </c>
      <c r="AV16" s="81">
        <f>'Fixed data'!$G$8*AV32/1000000</f>
        <v>0</v>
      </c>
      <c r="AW16" s="81">
        <f>'Fixed data'!$G$8*AW32/1000000</f>
        <v>0</v>
      </c>
      <c r="AX16" s="81">
        <f>'Fixed data'!$G$8*AX32/1000000</f>
        <v>0</v>
      </c>
      <c r="AY16" s="81">
        <f>'Fixed data'!$G$8*AY32/1000000</f>
        <v>0</v>
      </c>
      <c r="AZ16" s="81">
        <f>'Fixed data'!$G$8*AZ32/1000000</f>
        <v>0</v>
      </c>
      <c r="BA16" s="81">
        <f>'Fixed data'!$G$8*BA32/1000000</f>
        <v>0</v>
      </c>
      <c r="BB16" s="81">
        <f>'Fixed data'!$G$8*BB32/1000000</f>
        <v>0</v>
      </c>
      <c r="BC16" s="81">
        <f>'Fixed data'!$G$8*BC32/1000000</f>
        <v>0</v>
      </c>
      <c r="BD16" s="81">
        <f>'Fixed data'!$G$8*BD32/1000000</f>
        <v>0</v>
      </c>
    </row>
    <row r="17" spans="1:56" ht="15" customHeight="1" x14ac:dyDescent="0.3">
      <c r="A17" s="171"/>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1"/>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1"/>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1"/>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1"/>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1"/>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1"/>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2"/>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4"/>
      <c r="B25" s="14"/>
    </row>
    <row r="26" spans="1:56" x14ac:dyDescent="0.3">
      <c r="A26" s="74"/>
    </row>
    <row r="27" spans="1:56" x14ac:dyDescent="0.3">
      <c r="A27" s="116"/>
      <c r="B27" s="123" t="s">
        <v>217</v>
      </c>
      <c r="C27" s="117"/>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18"/>
      <c r="AB27" s="118"/>
      <c r="AC27" s="118"/>
      <c r="AD27" s="118"/>
      <c r="AE27" s="118"/>
      <c r="AF27" s="118"/>
      <c r="AG27" s="118"/>
      <c r="AH27" s="118"/>
      <c r="AI27" s="118"/>
      <c r="AJ27" s="118"/>
      <c r="AK27" s="118"/>
      <c r="AL27" s="118"/>
      <c r="AM27" s="118"/>
      <c r="AN27" s="118"/>
      <c r="AO27" s="118"/>
      <c r="AP27" s="118"/>
      <c r="AQ27" s="118"/>
      <c r="AR27" s="118"/>
      <c r="AS27" s="118"/>
      <c r="AT27" s="118"/>
      <c r="AU27" s="118"/>
      <c r="AV27" s="118"/>
      <c r="AW27" s="118"/>
      <c r="AX27" s="118"/>
      <c r="AY27" s="118"/>
      <c r="AZ27" s="118"/>
      <c r="BA27" s="118"/>
      <c r="BB27" s="118"/>
      <c r="BC27" s="118"/>
      <c r="BD27" s="118"/>
    </row>
    <row r="28" spans="1:56" x14ac:dyDescent="0.3">
      <c r="A28" s="119"/>
      <c r="B28" s="120"/>
      <c r="C28" s="121"/>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c r="BD28" s="122"/>
    </row>
    <row r="29" spans="1:56" ht="12.75" customHeight="1" x14ac:dyDescent="0.3">
      <c r="A29" s="173" t="s">
        <v>308</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3"/>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3"/>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3"/>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3"/>
      <c r="B33" s="4" t="s">
        <v>332</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3"/>
      <c r="B34" s="4" t="s">
        <v>333</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3"/>
      <c r="B35" s="4" t="s">
        <v>334</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3"/>
      <c r="B36" s="4" t="s">
        <v>216</v>
      </c>
      <c r="D36" s="4" t="s">
        <v>91</v>
      </c>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row>
    <row r="37" spans="1:56" x14ac:dyDescent="0.3">
      <c r="C37" s="36"/>
    </row>
    <row r="38" spans="1:56" ht="16.5" x14ac:dyDescent="0.3">
      <c r="A38" s="85"/>
      <c r="C38" s="36"/>
    </row>
    <row r="39" spans="1:56" ht="16.5" x14ac:dyDescent="0.3">
      <c r="A39" s="85">
        <v>1</v>
      </c>
      <c r="B39" s="4" t="s">
        <v>335</v>
      </c>
    </row>
    <row r="40" spans="1:56" x14ac:dyDescent="0.3">
      <c r="B40" s="129" t="s">
        <v>155</v>
      </c>
    </row>
    <row r="41" spans="1:56" x14ac:dyDescent="0.3">
      <c r="B41" s="4" t="s">
        <v>319</v>
      </c>
    </row>
    <row r="42" spans="1:56" x14ac:dyDescent="0.3">
      <c r="B42" s="4" t="s">
        <v>336</v>
      </c>
    </row>
    <row r="43" spans="1:56" ht="16.5" x14ac:dyDescent="0.3">
      <c r="A43" s="85">
        <v>2</v>
      </c>
      <c r="B43" s="69" t="s">
        <v>154</v>
      </c>
    </row>
    <row r="48" spans="1:56" x14ac:dyDescent="0.3">
      <c r="C48" s="36"/>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A5" sqref="A5:C10"/>
    </sheetView>
  </sheetViews>
  <sheetFormatPr defaultRowHeight="15" x14ac:dyDescent="0.25"/>
  <cols>
    <col min="1" max="1" width="5.85546875" customWidth="1"/>
    <col min="2" max="2" width="14" bestFit="1" customWidth="1"/>
    <col min="3" max="3" width="91.85546875" bestFit="1" customWidth="1"/>
  </cols>
  <sheetData>
    <row r="1" spans="1:3" ht="18.75" x14ac:dyDescent="0.3">
      <c r="A1" s="1" t="s">
        <v>303</v>
      </c>
    </row>
    <row r="2" spans="1:3" x14ac:dyDescent="0.25">
      <c r="A2" t="s">
        <v>78</v>
      </c>
    </row>
    <row r="5" spans="1:3" x14ac:dyDescent="0.25">
      <c r="A5" s="177" t="s">
        <v>11</v>
      </c>
      <c r="B5" s="131" t="s">
        <v>196</v>
      </c>
      <c r="C5" s="132" t="s">
        <v>344</v>
      </c>
    </row>
    <row r="6" spans="1:3" x14ac:dyDescent="0.25">
      <c r="A6" s="178"/>
      <c r="B6" s="61" t="s">
        <v>198</v>
      </c>
      <c r="C6" s="133"/>
    </row>
    <row r="7" spans="1:3" x14ac:dyDescent="0.25">
      <c r="A7" s="178"/>
      <c r="B7" s="61" t="s">
        <v>198</v>
      </c>
      <c r="C7" s="133"/>
    </row>
    <row r="8" spans="1:3" x14ac:dyDescent="0.25">
      <c r="A8" s="178"/>
      <c r="B8" s="61" t="s">
        <v>198</v>
      </c>
      <c r="C8" s="133"/>
    </row>
    <row r="9" spans="1:3" x14ac:dyDescent="0.25">
      <c r="A9" s="178"/>
      <c r="B9" s="61" t="s">
        <v>198</v>
      </c>
      <c r="C9" s="133"/>
    </row>
    <row r="10" spans="1:3" ht="15.75" x14ac:dyDescent="0.3">
      <c r="A10" s="179"/>
      <c r="B10" s="134" t="s">
        <v>197</v>
      </c>
      <c r="C10" s="135"/>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E44" sqref="E44"/>
      <selection pane="topRight" activeCell="E44" sqref="E44"/>
      <selection pane="bottomLeft" activeCell="E44" sqref="E44"/>
      <selection pane="bottomRight" activeCell="K17" sqref="K17"/>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-0.43756327010308604</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-0.57455464212741614</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-0.6654426133573943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-0.75753327678794458</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4" t="s">
        <v>11</v>
      </c>
      <c r="B13" s="61" t="s">
        <v>196</v>
      </c>
      <c r="C13" s="60"/>
      <c r="D13" s="61" t="s">
        <v>40</v>
      </c>
      <c r="E13" s="62">
        <v>-1.3875</v>
      </c>
      <c r="F13" s="62">
        <v>0</v>
      </c>
      <c r="G13" s="62">
        <v>0</v>
      </c>
      <c r="H13" s="62">
        <v>0</v>
      </c>
      <c r="I13" s="62">
        <v>0</v>
      </c>
      <c r="J13" s="62">
        <v>0</v>
      </c>
      <c r="K13" s="62">
        <v>-1.3875</v>
      </c>
      <c r="L13" s="62">
        <v>0</v>
      </c>
      <c r="M13" s="62">
        <v>0</v>
      </c>
      <c r="N13" s="62">
        <v>0</v>
      </c>
      <c r="O13" s="62">
        <v>0</v>
      </c>
      <c r="P13" s="62">
        <v>0</v>
      </c>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5"/>
      <c r="B14" s="61" t="s">
        <v>194</v>
      </c>
      <c r="C14" s="60"/>
      <c r="D14" s="61" t="s">
        <v>40</v>
      </c>
      <c r="E14" s="62">
        <v>-0.18074999999999999</v>
      </c>
      <c r="F14" s="62">
        <v>-0.18074999999999999</v>
      </c>
      <c r="G14" s="62">
        <v>-0.18074999999999999</v>
      </c>
      <c r="H14" s="62">
        <v>-0.18074999999999999</v>
      </c>
      <c r="I14" s="62">
        <v>-0.18074999999999999</v>
      </c>
      <c r="J14" s="62">
        <v>-0.18074999999999999</v>
      </c>
      <c r="K14" s="62">
        <v>-0.18074999999999999</v>
      </c>
      <c r="L14" s="62">
        <v>-0.18074999999999999</v>
      </c>
      <c r="M14" s="62">
        <v>-0.18074999999999999</v>
      </c>
      <c r="N14" s="62">
        <v>-0.18074999999999999</v>
      </c>
      <c r="O14" s="62">
        <v>-0.18074999999999999</v>
      </c>
      <c r="P14" s="62">
        <v>-0.18074999999999999</v>
      </c>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5"/>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5"/>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5"/>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6"/>
      <c r="B18" s="124" t="s">
        <v>197</v>
      </c>
      <c r="C18" s="130"/>
      <c r="D18" s="125" t="s">
        <v>40</v>
      </c>
      <c r="E18" s="59">
        <f>SUM(E13:E17)</f>
        <v>-1.5682499999999999</v>
      </c>
      <c r="F18" s="59">
        <f t="shared" ref="F18:AW18" si="0">SUM(F13:F17)</f>
        <v>-0.18074999999999999</v>
      </c>
      <c r="G18" s="59">
        <f t="shared" si="0"/>
        <v>-0.18074999999999999</v>
      </c>
      <c r="H18" s="59">
        <f t="shared" si="0"/>
        <v>-0.18074999999999999</v>
      </c>
      <c r="I18" s="59">
        <f t="shared" si="0"/>
        <v>-0.18074999999999999</v>
      </c>
      <c r="J18" s="59">
        <f t="shared" si="0"/>
        <v>-0.18074999999999999</v>
      </c>
      <c r="K18" s="59">
        <f t="shared" si="0"/>
        <v>-1.5682499999999999</v>
      </c>
      <c r="L18" s="59">
        <f t="shared" si="0"/>
        <v>-0.18074999999999999</v>
      </c>
      <c r="M18" s="59">
        <f t="shared" si="0"/>
        <v>-0.18074999999999999</v>
      </c>
      <c r="N18" s="59">
        <f t="shared" si="0"/>
        <v>-0.18074999999999999</v>
      </c>
      <c r="O18" s="59">
        <f t="shared" si="0"/>
        <v>-0.18074999999999999</v>
      </c>
      <c r="P18" s="59">
        <f t="shared" si="0"/>
        <v>-0.18074999999999999</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301</v>
      </c>
      <c r="B19" s="61" t="s">
        <v>196</v>
      </c>
      <c r="C19" s="8"/>
      <c r="D19" s="9" t="s">
        <v>40</v>
      </c>
      <c r="E19" s="33">
        <f>-'Baseline scenario'!E7</f>
        <v>1.3875</v>
      </c>
      <c r="F19" s="33">
        <f>-'Baseline scenario'!F7</f>
        <v>0</v>
      </c>
      <c r="G19" s="33">
        <f>-'Baseline scenario'!G7</f>
        <v>0</v>
      </c>
      <c r="H19" s="33">
        <f>-'Baseline scenario'!H7</f>
        <v>0</v>
      </c>
      <c r="I19" s="33">
        <f>-'Baseline scenario'!I7</f>
        <v>1.3875</v>
      </c>
      <c r="J19" s="33">
        <f>-'Baseline scenario'!J7</f>
        <v>0</v>
      </c>
      <c r="K19" s="33">
        <f>-'Baseline scenario'!K7</f>
        <v>0</v>
      </c>
      <c r="L19" s="33">
        <f>-'Baseline scenario'!L7</f>
        <v>0</v>
      </c>
      <c r="M19" s="33">
        <f>-'Baseline scenario'!M7</f>
        <v>1.3875</v>
      </c>
      <c r="N19" s="33">
        <f>-'Baseline scenario'!N7</f>
        <v>0</v>
      </c>
      <c r="O19" s="33">
        <f>-'Baseline scenario'!O7</f>
        <v>0</v>
      </c>
      <c r="P19" s="33">
        <f>-'Baseline scenario'!P7</f>
        <v>0</v>
      </c>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0"/>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321</v>
      </c>
      <c r="C25" s="8"/>
      <c r="D25" s="9" t="s">
        <v>40</v>
      </c>
      <c r="E25" s="67">
        <f>SUM(E19:E24)</f>
        <v>1.3875</v>
      </c>
      <c r="F25" s="67">
        <f t="shared" ref="F25:BD25" si="1">SUM(F19:F24)</f>
        <v>0</v>
      </c>
      <c r="G25" s="67">
        <f t="shared" si="1"/>
        <v>0</v>
      </c>
      <c r="H25" s="67">
        <f t="shared" si="1"/>
        <v>0</v>
      </c>
      <c r="I25" s="67">
        <f t="shared" si="1"/>
        <v>1.3875</v>
      </c>
      <c r="J25" s="67">
        <f t="shared" si="1"/>
        <v>0</v>
      </c>
      <c r="K25" s="67">
        <f t="shared" si="1"/>
        <v>0</v>
      </c>
      <c r="L25" s="67">
        <f t="shared" si="1"/>
        <v>0</v>
      </c>
      <c r="M25" s="67">
        <f t="shared" si="1"/>
        <v>1.3875</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-0.18074999999999997</v>
      </c>
      <c r="F26" s="59">
        <f t="shared" ref="F26:BD26" si="2">F18+F25</f>
        <v>-0.18074999999999999</v>
      </c>
      <c r="G26" s="59">
        <f t="shared" si="2"/>
        <v>-0.18074999999999999</v>
      </c>
      <c r="H26" s="59">
        <f t="shared" si="2"/>
        <v>-0.18074999999999999</v>
      </c>
      <c r="I26" s="59">
        <f t="shared" si="2"/>
        <v>1.20675</v>
      </c>
      <c r="J26" s="59">
        <f t="shared" si="2"/>
        <v>-0.18074999999999999</v>
      </c>
      <c r="K26" s="59">
        <f t="shared" si="2"/>
        <v>-1.5682499999999999</v>
      </c>
      <c r="L26" s="59">
        <f t="shared" si="2"/>
        <v>-0.18074999999999999</v>
      </c>
      <c r="M26" s="59">
        <f t="shared" si="2"/>
        <v>1.20675</v>
      </c>
      <c r="N26" s="59">
        <f t="shared" si="2"/>
        <v>-0.18074999999999999</v>
      </c>
      <c r="O26" s="59">
        <f t="shared" si="2"/>
        <v>-0.18074999999999999</v>
      </c>
      <c r="P26" s="59">
        <f t="shared" si="2"/>
        <v>-0.18074999999999999</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-0.14459999999999998</v>
      </c>
      <c r="F28" s="34">
        <f t="shared" ref="F28:AW28" si="4">F26*F27</f>
        <v>-0.14460000000000001</v>
      </c>
      <c r="G28" s="34">
        <f t="shared" si="4"/>
        <v>-0.14460000000000001</v>
      </c>
      <c r="H28" s="34">
        <f t="shared" si="4"/>
        <v>-0.14460000000000001</v>
      </c>
      <c r="I28" s="34">
        <f t="shared" si="4"/>
        <v>0.96540000000000004</v>
      </c>
      <c r="J28" s="34">
        <f t="shared" si="4"/>
        <v>-0.14460000000000001</v>
      </c>
      <c r="K28" s="34">
        <f t="shared" si="4"/>
        <v>-1.2545999999999999</v>
      </c>
      <c r="L28" s="34">
        <f t="shared" si="4"/>
        <v>-0.14460000000000001</v>
      </c>
      <c r="M28" s="34">
        <f t="shared" si="4"/>
        <v>0.96540000000000004</v>
      </c>
      <c r="N28" s="34">
        <f t="shared" si="4"/>
        <v>-0.14460000000000001</v>
      </c>
      <c r="O28" s="34">
        <f t="shared" si="4"/>
        <v>-0.14460000000000001</v>
      </c>
      <c r="P28" s="34">
        <f t="shared" si="4"/>
        <v>-0.14460000000000001</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-3.6149999999999988E-2</v>
      </c>
      <c r="F29" s="34">
        <f t="shared" ref="F29:AW29" si="5">F26-F28</f>
        <v>-3.6149999999999988E-2</v>
      </c>
      <c r="G29" s="34">
        <f t="shared" si="5"/>
        <v>-3.6149999999999988E-2</v>
      </c>
      <c r="H29" s="34">
        <f t="shared" si="5"/>
        <v>-3.6149999999999988E-2</v>
      </c>
      <c r="I29" s="34">
        <f t="shared" si="5"/>
        <v>0.24134999999999995</v>
      </c>
      <c r="J29" s="34">
        <f t="shared" si="5"/>
        <v>-3.6149999999999988E-2</v>
      </c>
      <c r="K29" s="34">
        <f t="shared" si="5"/>
        <v>-0.31364999999999998</v>
      </c>
      <c r="L29" s="34">
        <f t="shared" si="5"/>
        <v>-3.6149999999999988E-2</v>
      </c>
      <c r="M29" s="34">
        <f t="shared" si="5"/>
        <v>0.24134999999999995</v>
      </c>
      <c r="N29" s="34">
        <f t="shared" si="5"/>
        <v>-3.6149999999999988E-2</v>
      </c>
      <c r="O29" s="34">
        <f t="shared" si="5"/>
        <v>-3.6149999999999988E-2</v>
      </c>
      <c r="P29" s="34">
        <f t="shared" si="5"/>
        <v>-3.6149999999999988E-2</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-3.2133333333333328E-3</v>
      </c>
      <c r="G30" s="34">
        <f>$E$28/'Fixed data'!$C$7</f>
        <v>-3.2133333333333328E-3</v>
      </c>
      <c r="H30" s="34">
        <f>$E$28/'Fixed data'!$C$7</f>
        <v>-3.2133333333333328E-3</v>
      </c>
      <c r="I30" s="34">
        <f>$E$28/'Fixed data'!$C$7</f>
        <v>-3.2133333333333328E-3</v>
      </c>
      <c r="J30" s="34">
        <f>$E$28/'Fixed data'!$C$7</f>
        <v>-3.2133333333333328E-3</v>
      </c>
      <c r="K30" s="34">
        <f>$E$28/'Fixed data'!$C$7</f>
        <v>-3.2133333333333328E-3</v>
      </c>
      <c r="L30" s="34">
        <f>$E$28/'Fixed data'!$C$7</f>
        <v>-3.2133333333333328E-3</v>
      </c>
      <c r="M30" s="34">
        <f>$E$28/'Fixed data'!$C$7</f>
        <v>-3.2133333333333328E-3</v>
      </c>
      <c r="N30" s="34">
        <f>$E$28/'Fixed data'!$C$7</f>
        <v>-3.2133333333333328E-3</v>
      </c>
      <c r="O30" s="34">
        <f>$E$28/'Fixed data'!$C$7</f>
        <v>-3.2133333333333328E-3</v>
      </c>
      <c r="P30" s="34">
        <f>$E$28/'Fixed data'!$C$7</f>
        <v>-3.2133333333333328E-3</v>
      </c>
      <c r="Q30" s="34">
        <f>$E$28/'Fixed data'!$C$7</f>
        <v>-3.2133333333333328E-3</v>
      </c>
      <c r="R30" s="34">
        <f>$E$28/'Fixed data'!$C$7</f>
        <v>-3.2133333333333328E-3</v>
      </c>
      <c r="S30" s="34">
        <f>$E$28/'Fixed data'!$C$7</f>
        <v>-3.2133333333333328E-3</v>
      </c>
      <c r="T30" s="34">
        <f>$E$28/'Fixed data'!$C$7</f>
        <v>-3.2133333333333328E-3</v>
      </c>
      <c r="U30" s="34">
        <f>$E$28/'Fixed data'!$C$7</f>
        <v>-3.2133333333333328E-3</v>
      </c>
      <c r="V30" s="34">
        <f>$E$28/'Fixed data'!$C$7</f>
        <v>-3.2133333333333328E-3</v>
      </c>
      <c r="W30" s="34">
        <f>$E$28/'Fixed data'!$C$7</f>
        <v>-3.2133333333333328E-3</v>
      </c>
      <c r="X30" s="34">
        <f>$E$28/'Fixed data'!$C$7</f>
        <v>-3.2133333333333328E-3</v>
      </c>
      <c r="Y30" s="34">
        <f>$E$28/'Fixed data'!$C$7</f>
        <v>-3.2133333333333328E-3</v>
      </c>
      <c r="Z30" s="34">
        <f>$E$28/'Fixed data'!$C$7</f>
        <v>-3.2133333333333328E-3</v>
      </c>
      <c r="AA30" s="34">
        <f>$E$28/'Fixed data'!$C$7</f>
        <v>-3.2133333333333328E-3</v>
      </c>
      <c r="AB30" s="34">
        <f>$E$28/'Fixed data'!$C$7</f>
        <v>-3.2133333333333328E-3</v>
      </c>
      <c r="AC30" s="34">
        <f>$E$28/'Fixed data'!$C$7</f>
        <v>-3.2133333333333328E-3</v>
      </c>
      <c r="AD30" s="34">
        <f>$E$28/'Fixed data'!$C$7</f>
        <v>-3.2133333333333328E-3</v>
      </c>
      <c r="AE30" s="34">
        <f>$E$28/'Fixed data'!$C$7</f>
        <v>-3.2133333333333328E-3</v>
      </c>
      <c r="AF30" s="34">
        <f>$E$28/'Fixed data'!$C$7</f>
        <v>-3.2133333333333328E-3</v>
      </c>
      <c r="AG30" s="34">
        <f>$E$28/'Fixed data'!$C$7</f>
        <v>-3.2133333333333328E-3</v>
      </c>
      <c r="AH30" s="34">
        <f>$E$28/'Fixed data'!$C$7</f>
        <v>-3.2133333333333328E-3</v>
      </c>
      <c r="AI30" s="34">
        <f>$E$28/'Fixed data'!$C$7</f>
        <v>-3.2133333333333328E-3</v>
      </c>
      <c r="AJ30" s="34">
        <f>$E$28/'Fixed data'!$C$7</f>
        <v>-3.2133333333333328E-3</v>
      </c>
      <c r="AK30" s="34">
        <f>$E$28/'Fixed data'!$C$7</f>
        <v>-3.2133333333333328E-3</v>
      </c>
      <c r="AL30" s="34">
        <f>$E$28/'Fixed data'!$C$7</f>
        <v>-3.2133333333333328E-3</v>
      </c>
      <c r="AM30" s="34">
        <f>$E$28/'Fixed data'!$C$7</f>
        <v>-3.2133333333333328E-3</v>
      </c>
      <c r="AN30" s="34">
        <f>$E$28/'Fixed data'!$C$7</f>
        <v>-3.2133333333333328E-3</v>
      </c>
      <c r="AO30" s="34">
        <f>$E$28/'Fixed data'!$C$7</f>
        <v>-3.2133333333333328E-3</v>
      </c>
      <c r="AP30" s="34">
        <f>$E$28/'Fixed data'!$C$7</f>
        <v>-3.2133333333333328E-3</v>
      </c>
      <c r="AQ30" s="34">
        <f>$E$28/'Fixed data'!$C$7</f>
        <v>-3.2133333333333328E-3</v>
      </c>
      <c r="AR30" s="34">
        <f>$E$28/'Fixed data'!$C$7</f>
        <v>-3.2133333333333328E-3</v>
      </c>
      <c r="AS30" s="34">
        <f>$E$28/'Fixed data'!$C$7</f>
        <v>-3.2133333333333328E-3</v>
      </c>
      <c r="AT30" s="34">
        <f>$E$28/'Fixed data'!$C$7</f>
        <v>-3.2133333333333328E-3</v>
      </c>
      <c r="AU30" s="34">
        <f>$E$28/'Fixed data'!$C$7</f>
        <v>-3.2133333333333328E-3</v>
      </c>
      <c r="AV30" s="34">
        <f>$E$28/'Fixed data'!$C$7</f>
        <v>-3.2133333333333328E-3</v>
      </c>
      <c r="AW30" s="34">
        <f>$E$28/'Fixed data'!$C$7</f>
        <v>-3.2133333333333328E-3</v>
      </c>
      <c r="AX30" s="34">
        <f>$E$28/'Fixed data'!$C$7</f>
        <v>-3.2133333333333328E-3</v>
      </c>
      <c r="AY30" s="34"/>
      <c r="AZ30" s="34"/>
      <c r="BA30" s="34"/>
      <c r="BB30" s="34"/>
      <c r="BC30" s="34"/>
      <c r="BD30" s="34"/>
    </row>
    <row r="31" spans="1:56" ht="16.5" hidden="1" customHeight="1" outlineLevel="1" x14ac:dyDescent="0.35">
      <c r="A31" s="115"/>
      <c r="B31" s="9" t="s">
        <v>2</v>
      </c>
      <c r="C31" s="11" t="s">
        <v>54</v>
      </c>
      <c r="D31" s="9" t="s">
        <v>40</v>
      </c>
      <c r="F31" s="34"/>
      <c r="G31" s="34">
        <f>$F$28/'Fixed data'!$C$7</f>
        <v>-3.2133333333333337E-3</v>
      </c>
      <c r="H31" s="34">
        <f>$F$28/'Fixed data'!$C$7</f>
        <v>-3.2133333333333337E-3</v>
      </c>
      <c r="I31" s="34">
        <f>$F$28/'Fixed data'!$C$7</f>
        <v>-3.2133333333333337E-3</v>
      </c>
      <c r="J31" s="34">
        <f>$F$28/'Fixed data'!$C$7</f>
        <v>-3.2133333333333337E-3</v>
      </c>
      <c r="K31" s="34">
        <f>$F$28/'Fixed data'!$C$7</f>
        <v>-3.2133333333333337E-3</v>
      </c>
      <c r="L31" s="34">
        <f>$F$28/'Fixed data'!$C$7</f>
        <v>-3.2133333333333337E-3</v>
      </c>
      <c r="M31" s="34">
        <f>$F$28/'Fixed data'!$C$7</f>
        <v>-3.2133333333333337E-3</v>
      </c>
      <c r="N31" s="34">
        <f>$F$28/'Fixed data'!$C$7</f>
        <v>-3.2133333333333337E-3</v>
      </c>
      <c r="O31" s="34">
        <f>$F$28/'Fixed data'!$C$7</f>
        <v>-3.2133333333333337E-3</v>
      </c>
      <c r="P31" s="34">
        <f>$F$28/'Fixed data'!$C$7</f>
        <v>-3.2133333333333337E-3</v>
      </c>
      <c r="Q31" s="34">
        <f>$F$28/'Fixed data'!$C$7</f>
        <v>-3.2133333333333337E-3</v>
      </c>
      <c r="R31" s="34">
        <f>$F$28/'Fixed data'!$C$7</f>
        <v>-3.2133333333333337E-3</v>
      </c>
      <c r="S31" s="34">
        <f>$F$28/'Fixed data'!$C$7</f>
        <v>-3.2133333333333337E-3</v>
      </c>
      <c r="T31" s="34">
        <f>$F$28/'Fixed data'!$C$7</f>
        <v>-3.2133333333333337E-3</v>
      </c>
      <c r="U31" s="34">
        <f>$F$28/'Fixed data'!$C$7</f>
        <v>-3.2133333333333337E-3</v>
      </c>
      <c r="V31" s="34">
        <f>$F$28/'Fixed data'!$C$7</f>
        <v>-3.2133333333333337E-3</v>
      </c>
      <c r="W31" s="34">
        <f>$F$28/'Fixed data'!$C$7</f>
        <v>-3.2133333333333337E-3</v>
      </c>
      <c r="X31" s="34">
        <f>$F$28/'Fixed data'!$C$7</f>
        <v>-3.2133333333333337E-3</v>
      </c>
      <c r="Y31" s="34">
        <f>$F$28/'Fixed data'!$C$7</f>
        <v>-3.2133333333333337E-3</v>
      </c>
      <c r="Z31" s="34">
        <f>$F$28/'Fixed data'!$C$7</f>
        <v>-3.2133333333333337E-3</v>
      </c>
      <c r="AA31" s="34">
        <f>$F$28/'Fixed data'!$C$7</f>
        <v>-3.2133333333333337E-3</v>
      </c>
      <c r="AB31" s="34">
        <f>$F$28/'Fixed data'!$C$7</f>
        <v>-3.2133333333333337E-3</v>
      </c>
      <c r="AC31" s="34">
        <f>$F$28/'Fixed data'!$C$7</f>
        <v>-3.2133333333333337E-3</v>
      </c>
      <c r="AD31" s="34">
        <f>$F$28/'Fixed data'!$C$7</f>
        <v>-3.2133333333333337E-3</v>
      </c>
      <c r="AE31" s="34">
        <f>$F$28/'Fixed data'!$C$7</f>
        <v>-3.2133333333333337E-3</v>
      </c>
      <c r="AF31" s="34">
        <f>$F$28/'Fixed data'!$C$7</f>
        <v>-3.2133333333333337E-3</v>
      </c>
      <c r="AG31" s="34">
        <f>$F$28/'Fixed data'!$C$7</f>
        <v>-3.2133333333333337E-3</v>
      </c>
      <c r="AH31" s="34">
        <f>$F$28/'Fixed data'!$C$7</f>
        <v>-3.2133333333333337E-3</v>
      </c>
      <c r="AI31" s="34">
        <f>$F$28/'Fixed data'!$C$7</f>
        <v>-3.2133333333333337E-3</v>
      </c>
      <c r="AJ31" s="34">
        <f>$F$28/'Fixed data'!$C$7</f>
        <v>-3.2133333333333337E-3</v>
      </c>
      <c r="AK31" s="34">
        <f>$F$28/'Fixed data'!$C$7</f>
        <v>-3.2133333333333337E-3</v>
      </c>
      <c r="AL31" s="34">
        <f>$F$28/'Fixed data'!$C$7</f>
        <v>-3.2133333333333337E-3</v>
      </c>
      <c r="AM31" s="34">
        <f>$F$28/'Fixed data'!$C$7</f>
        <v>-3.2133333333333337E-3</v>
      </c>
      <c r="AN31" s="34">
        <f>$F$28/'Fixed data'!$C$7</f>
        <v>-3.2133333333333337E-3</v>
      </c>
      <c r="AO31" s="34">
        <f>$F$28/'Fixed data'!$C$7</f>
        <v>-3.2133333333333337E-3</v>
      </c>
      <c r="AP31" s="34">
        <f>$F$28/'Fixed data'!$C$7</f>
        <v>-3.2133333333333337E-3</v>
      </c>
      <c r="AQ31" s="34">
        <f>$F$28/'Fixed data'!$C$7</f>
        <v>-3.2133333333333337E-3</v>
      </c>
      <c r="AR31" s="34">
        <f>$F$28/'Fixed data'!$C$7</f>
        <v>-3.2133333333333337E-3</v>
      </c>
      <c r="AS31" s="34">
        <f>$F$28/'Fixed data'!$C$7</f>
        <v>-3.2133333333333337E-3</v>
      </c>
      <c r="AT31" s="34">
        <f>$F$28/'Fixed data'!$C$7</f>
        <v>-3.2133333333333337E-3</v>
      </c>
      <c r="AU31" s="34">
        <f>$F$28/'Fixed data'!$C$7</f>
        <v>-3.2133333333333337E-3</v>
      </c>
      <c r="AV31" s="34">
        <f>$F$28/'Fixed data'!$C$7</f>
        <v>-3.2133333333333337E-3</v>
      </c>
      <c r="AW31" s="34">
        <f>$F$28/'Fixed data'!$C$7</f>
        <v>-3.2133333333333337E-3</v>
      </c>
      <c r="AX31" s="34">
        <f>$F$28/'Fixed data'!$C$7</f>
        <v>-3.2133333333333337E-3</v>
      </c>
      <c r="AY31" s="34">
        <f>$F$28/'Fixed data'!$C$7</f>
        <v>-3.2133333333333337E-3</v>
      </c>
      <c r="AZ31" s="34"/>
      <c r="BA31" s="34"/>
      <c r="BB31" s="34"/>
      <c r="BC31" s="34"/>
      <c r="BD31" s="34"/>
    </row>
    <row r="32" spans="1:56" ht="16.5" hidden="1" customHeight="1" outlineLevel="1" x14ac:dyDescent="0.35">
      <c r="A32" s="115"/>
      <c r="B32" s="9" t="s">
        <v>3</v>
      </c>
      <c r="C32" s="11" t="s">
        <v>55</v>
      </c>
      <c r="D32" s="9" t="s">
        <v>40</v>
      </c>
      <c r="F32" s="34"/>
      <c r="G32" s="34"/>
      <c r="H32" s="34">
        <f>$G$28/'Fixed data'!$C$7</f>
        <v>-3.2133333333333337E-3</v>
      </c>
      <c r="I32" s="34">
        <f>$G$28/'Fixed data'!$C$7</f>
        <v>-3.2133333333333337E-3</v>
      </c>
      <c r="J32" s="34">
        <f>$G$28/'Fixed data'!$C$7</f>
        <v>-3.2133333333333337E-3</v>
      </c>
      <c r="K32" s="34">
        <f>$G$28/'Fixed data'!$C$7</f>
        <v>-3.2133333333333337E-3</v>
      </c>
      <c r="L32" s="34">
        <f>$G$28/'Fixed data'!$C$7</f>
        <v>-3.2133333333333337E-3</v>
      </c>
      <c r="M32" s="34">
        <f>$G$28/'Fixed data'!$C$7</f>
        <v>-3.2133333333333337E-3</v>
      </c>
      <c r="N32" s="34">
        <f>$G$28/'Fixed data'!$C$7</f>
        <v>-3.2133333333333337E-3</v>
      </c>
      <c r="O32" s="34">
        <f>$G$28/'Fixed data'!$C$7</f>
        <v>-3.2133333333333337E-3</v>
      </c>
      <c r="P32" s="34">
        <f>$G$28/'Fixed data'!$C$7</f>
        <v>-3.2133333333333337E-3</v>
      </c>
      <c r="Q32" s="34">
        <f>$G$28/'Fixed data'!$C$7</f>
        <v>-3.2133333333333337E-3</v>
      </c>
      <c r="R32" s="34">
        <f>$G$28/'Fixed data'!$C$7</f>
        <v>-3.2133333333333337E-3</v>
      </c>
      <c r="S32" s="34">
        <f>$G$28/'Fixed data'!$C$7</f>
        <v>-3.2133333333333337E-3</v>
      </c>
      <c r="T32" s="34">
        <f>$G$28/'Fixed data'!$C$7</f>
        <v>-3.2133333333333337E-3</v>
      </c>
      <c r="U32" s="34">
        <f>$G$28/'Fixed data'!$C$7</f>
        <v>-3.2133333333333337E-3</v>
      </c>
      <c r="V32" s="34">
        <f>$G$28/'Fixed data'!$C$7</f>
        <v>-3.2133333333333337E-3</v>
      </c>
      <c r="W32" s="34">
        <f>$G$28/'Fixed data'!$C$7</f>
        <v>-3.2133333333333337E-3</v>
      </c>
      <c r="X32" s="34">
        <f>$G$28/'Fixed data'!$C$7</f>
        <v>-3.2133333333333337E-3</v>
      </c>
      <c r="Y32" s="34">
        <f>$G$28/'Fixed data'!$C$7</f>
        <v>-3.2133333333333337E-3</v>
      </c>
      <c r="Z32" s="34">
        <f>$G$28/'Fixed data'!$C$7</f>
        <v>-3.2133333333333337E-3</v>
      </c>
      <c r="AA32" s="34">
        <f>$G$28/'Fixed data'!$C$7</f>
        <v>-3.2133333333333337E-3</v>
      </c>
      <c r="AB32" s="34">
        <f>$G$28/'Fixed data'!$C$7</f>
        <v>-3.2133333333333337E-3</v>
      </c>
      <c r="AC32" s="34">
        <f>$G$28/'Fixed data'!$C$7</f>
        <v>-3.2133333333333337E-3</v>
      </c>
      <c r="AD32" s="34">
        <f>$G$28/'Fixed data'!$C$7</f>
        <v>-3.2133333333333337E-3</v>
      </c>
      <c r="AE32" s="34">
        <f>$G$28/'Fixed data'!$C$7</f>
        <v>-3.2133333333333337E-3</v>
      </c>
      <c r="AF32" s="34">
        <f>$G$28/'Fixed data'!$C$7</f>
        <v>-3.2133333333333337E-3</v>
      </c>
      <c r="AG32" s="34">
        <f>$G$28/'Fixed data'!$C$7</f>
        <v>-3.2133333333333337E-3</v>
      </c>
      <c r="AH32" s="34">
        <f>$G$28/'Fixed data'!$C$7</f>
        <v>-3.2133333333333337E-3</v>
      </c>
      <c r="AI32" s="34">
        <f>$G$28/'Fixed data'!$C$7</f>
        <v>-3.2133333333333337E-3</v>
      </c>
      <c r="AJ32" s="34">
        <f>$G$28/'Fixed data'!$C$7</f>
        <v>-3.2133333333333337E-3</v>
      </c>
      <c r="AK32" s="34">
        <f>$G$28/'Fixed data'!$C$7</f>
        <v>-3.2133333333333337E-3</v>
      </c>
      <c r="AL32" s="34">
        <f>$G$28/'Fixed data'!$C$7</f>
        <v>-3.2133333333333337E-3</v>
      </c>
      <c r="AM32" s="34">
        <f>$G$28/'Fixed data'!$C$7</f>
        <v>-3.2133333333333337E-3</v>
      </c>
      <c r="AN32" s="34">
        <f>$G$28/'Fixed data'!$C$7</f>
        <v>-3.2133333333333337E-3</v>
      </c>
      <c r="AO32" s="34">
        <f>$G$28/'Fixed data'!$C$7</f>
        <v>-3.2133333333333337E-3</v>
      </c>
      <c r="AP32" s="34">
        <f>$G$28/'Fixed data'!$C$7</f>
        <v>-3.2133333333333337E-3</v>
      </c>
      <c r="AQ32" s="34">
        <f>$G$28/'Fixed data'!$C$7</f>
        <v>-3.2133333333333337E-3</v>
      </c>
      <c r="AR32" s="34">
        <f>$G$28/'Fixed data'!$C$7</f>
        <v>-3.2133333333333337E-3</v>
      </c>
      <c r="AS32" s="34">
        <f>$G$28/'Fixed data'!$C$7</f>
        <v>-3.2133333333333337E-3</v>
      </c>
      <c r="AT32" s="34">
        <f>$G$28/'Fixed data'!$C$7</f>
        <v>-3.2133333333333337E-3</v>
      </c>
      <c r="AU32" s="34">
        <f>$G$28/'Fixed data'!$C$7</f>
        <v>-3.2133333333333337E-3</v>
      </c>
      <c r="AV32" s="34">
        <f>$G$28/'Fixed data'!$C$7</f>
        <v>-3.2133333333333337E-3</v>
      </c>
      <c r="AW32" s="34">
        <f>$G$28/'Fixed data'!$C$7</f>
        <v>-3.2133333333333337E-3</v>
      </c>
      <c r="AX32" s="34">
        <f>$G$28/'Fixed data'!$C$7</f>
        <v>-3.2133333333333337E-3</v>
      </c>
      <c r="AY32" s="34">
        <f>$G$28/'Fixed data'!$C$7</f>
        <v>-3.2133333333333337E-3</v>
      </c>
      <c r="AZ32" s="34">
        <f>$G$28/'Fixed data'!$C$7</f>
        <v>-3.2133333333333337E-3</v>
      </c>
      <c r="BA32" s="34"/>
      <c r="BB32" s="34"/>
      <c r="BC32" s="34"/>
      <c r="BD32" s="34"/>
    </row>
    <row r="33" spans="1:57" ht="16.5" hidden="1" customHeight="1" outlineLevel="1" x14ac:dyDescent="0.35">
      <c r="A33" s="115"/>
      <c r="B33" s="9" t="s">
        <v>4</v>
      </c>
      <c r="C33" s="11" t="s">
        <v>56</v>
      </c>
      <c r="D33" s="9" t="s">
        <v>40</v>
      </c>
      <c r="F33" s="34"/>
      <c r="G33" s="34"/>
      <c r="H33" s="34"/>
      <c r="I33" s="34">
        <f>$H$28/'Fixed data'!$C$7</f>
        <v>-3.2133333333333337E-3</v>
      </c>
      <c r="J33" s="34">
        <f>$H$28/'Fixed data'!$C$7</f>
        <v>-3.2133333333333337E-3</v>
      </c>
      <c r="K33" s="34">
        <f>$H$28/'Fixed data'!$C$7</f>
        <v>-3.2133333333333337E-3</v>
      </c>
      <c r="L33" s="34">
        <f>$H$28/'Fixed data'!$C$7</f>
        <v>-3.2133333333333337E-3</v>
      </c>
      <c r="M33" s="34">
        <f>$H$28/'Fixed data'!$C$7</f>
        <v>-3.2133333333333337E-3</v>
      </c>
      <c r="N33" s="34">
        <f>$H$28/'Fixed data'!$C$7</f>
        <v>-3.2133333333333337E-3</v>
      </c>
      <c r="O33" s="34">
        <f>$H$28/'Fixed data'!$C$7</f>
        <v>-3.2133333333333337E-3</v>
      </c>
      <c r="P33" s="34">
        <f>$H$28/'Fixed data'!$C$7</f>
        <v>-3.2133333333333337E-3</v>
      </c>
      <c r="Q33" s="34">
        <f>$H$28/'Fixed data'!$C$7</f>
        <v>-3.2133333333333337E-3</v>
      </c>
      <c r="R33" s="34">
        <f>$H$28/'Fixed data'!$C$7</f>
        <v>-3.2133333333333337E-3</v>
      </c>
      <c r="S33" s="34">
        <f>$H$28/'Fixed data'!$C$7</f>
        <v>-3.2133333333333337E-3</v>
      </c>
      <c r="T33" s="34">
        <f>$H$28/'Fixed data'!$C$7</f>
        <v>-3.2133333333333337E-3</v>
      </c>
      <c r="U33" s="34">
        <f>$H$28/'Fixed data'!$C$7</f>
        <v>-3.2133333333333337E-3</v>
      </c>
      <c r="V33" s="34">
        <f>$H$28/'Fixed data'!$C$7</f>
        <v>-3.2133333333333337E-3</v>
      </c>
      <c r="W33" s="34">
        <f>$H$28/'Fixed data'!$C$7</f>
        <v>-3.2133333333333337E-3</v>
      </c>
      <c r="X33" s="34">
        <f>$H$28/'Fixed data'!$C$7</f>
        <v>-3.2133333333333337E-3</v>
      </c>
      <c r="Y33" s="34">
        <f>$H$28/'Fixed data'!$C$7</f>
        <v>-3.2133333333333337E-3</v>
      </c>
      <c r="Z33" s="34">
        <f>$H$28/'Fixed data'!$C$7</f>
        <v>-3.2133333333333337E-3</v>
      </c>
      <c r="AA33" s="34">
        <f>$H$28/'Fixed data'!$C$7</f>
        <v>-3.2133333333333337E-3</v>
      </c>
      <c r="AB33" s="34">
        <f>$H$28/'Fixed data'!$C$7</f>
        <v>-3.2133333333333337E-3</v>
      </c>
      <c r="AC33" s="34">
        <f>$H$28/'Fixed data'!$C$7</f>
        <v>-3.2133333333333337E-3</v>
      </c>
      <c r="AD33" s="34">
        <f>$H$28/'Fixed data'!$C$7</f>
        <v>-3.2133333333333337E-3</v>
      </c>
      <c r="AE33" s="34">
        <f>$H$28/'Fixed data'!$C$7</f>
        <v>-3.2133333333333337E-3</v>
      </c>
      <c r="AF33" s="34">
        <f>$H$28/'Fixed data'!$C$7</f>
        <v>-3.2133333333333337E-3</v>
      </c>
      <c r="AG33" s="34">
        <f>$H$28/'Fixed data'!$C$7</f>
        <v>-3.2133333333333337E-3</v>
      </c>
      <c r="AH33" s="34">
        <f>$H$28/'Fixed data'!$C$7</f>
        <v>-3.2133333333333337E-3</v>
      </c>
      <c r="AI33" s="34">
        <f>$H$28/'Fixed data'!$C$7</f>
        <v>-3.2133333333333337E-3</v>
      </c>
      <c r="AJ33" s="34">
        <f>$H$28/'Fixed data'!$C$7</f>
        <v>-3.2133333333333337E-3</v>
      </c>
      <c r="AK33" s="34">
        <f>$H$28/'Fixed data'!$C$7</f>
        <v>-3.2133333333333337E-3</v>
      </c>
      <c r="AL33" s="34">
        <f>$H$28/'Fixed data'!$C$7</f>
        <v>-3.2133333333333337E-3</v>
      </c>
      <c r="AM33" s="34">
        <f>$H$28/'Fixed data'!$C$7</f>
        <v>-3.2133333333333337E-3</v>
      </c>
      <c r="AN33" s="34">
        <f>$H$28/'Fixed data'!$C$7</f>
        <v>-3.2133333333333337E-3</v>
      </c>
      <c r="AO33" s="34">
        <f>$H$28/'Fixed data'!$C$7</f>
        <v>-3.2133333333333337E-3</v>
      </c>
      <c r="AP33" s="34">
        <f>$H$28/'Fixed data'!$C$7</f>
        <v>-3.2133333333333337E-3</v>
      </c>
      <c r="AQ33" s="34">
        <f>$H$28/'Fixed data'!$C$7</f>
        <v>-3.2133333333333337E-3</v>
      </c>
      <c r="AR33" s="34">
        <f>$H$28/'Fixed data'!$C$7</f>
        <v>-3.2133333333333337E-3</v>
      </c>
      <c r="AS33" s="34">
        <f>$H$28/'Fixed data'!$C$7</f>
        <v>-3.2133333333333337E-3</v>
      </c>
      <c r="AT33" s="34">
        <f>$H$28/'Fixed data'!$C$7</f>
        <v>-3.2133333333333337E-3</v>
      </c>
      <c r="AU33" s="34">
        <f>$H$28/'Fixed data'!$C$7</f>
        <v>-3.2133333333333337E-3</v>
      </c>
      <c r="AV33" s="34">
        <f>$H$28/'Fixed data'!$C$7</f>
        <v>-3.2133333333333337E-3</v>
      </c>
      <c r="AW33" s="34">
        <f>$H$28/'Fixed data'!$C$7</f>
        <v>-3.2133333333333337E-3</v>
      </c>
      <c r="AX33" s="34">
        <f>$H$28/'Fixed data'!$C$7</f>
        <v>-3.2133333333333337E-3</v>
      </c>
      <c r="AY33" s="34">
        <f>$H$28/'Fixed data'!$C$7</f>
        <v>-3.2133333333333337E-3</v>
      </c>
      <c r="AZ33" s="34">
        <f>$H$28/'Fixed data'!$C$7</f>
        <v>-3.2133333333333337E-3</v>
      </c>
      <c r="BA33" s="34">
        <f>$H$28/'Fixed data'!$C$7</f>
        <v>-3.2133333333333337E-3</v>
      </c>
      <c r="BB33" s="34"/>
      <c r="BC33" s="34"/>
      <c r="BD33" s="34"/>
    </row>
    <row r="34" spans="1:57" ht="16.5" hidden="1" customHeight="1" outlineLevel="1" x14ac:dyDescent="0.35">
      <c r="A34" s="115"/>
      <c r="B34" s="9" t="s">
        <v>5</v>
      </c>
      <c r="C34" s="11" t="s">
        <v>57</v>
      </c>
      <c r="D34" s="9" t="s">
        <v>40</v>
      </c>
      <c r="F34" s="34"/>
      <c r="G34" s="34"/>
      <c r="H34" s="34"/>
      <c r="I34" s="34"/>
      <c r="J34" s="34">
        <f>$I$28/'Fixed data'!$C$7</f>
        <v>2.1453333333333335E-2</v>
      </c>
      <c r="K34" s="34">
        <f>$I$28/'Fixed data'!$C$7</f>
        <v>2.1453333333333335E-2</v>
      </c>
      <c r="L34" s="34">
        <f>$I$28/'Fixed data'!$C$7</f>
        <v>2.1453333333333335E-2</v>
      </c>
      <c r="M34" s="34">
        <f>$I$28/'Fixed data'!$C$7</f>
        <v>2.1453333333333335E-2</v>
      </c>
      <c r="N34" s="34">
        <f>$I$28/'Fixed data'!$C$7</f>
        <v>2.1453333333333335E-2</v>
      </c>
      <c r="O34" s="34">
        <f>$I$28/'Fixed data'!$C$7</f>
        <v>2.1453333333333335E-2</v>
      </c>
      <c r="P34" s="34">
        <f>$I$28/'Fixed data'!$C$7</f>
        <v>2.1453333333333335E-2</v>
      </c>
      <c r="Q34" s="34">
        <f>$I$28/'Fixed data'!$C$7</f>
        <v>2.1453333333333335E-2</v>
      </c>
      <c r="R34" s="34">
        <f>$I$28/'Fixed data'!$C$7</f>
        <v>2.1453333333333335E-2</v>
      </c>
      <c r="S34" s="34">
        <f>$I$28/'Fixed data'!$C$7</f>
        <v>2.1453333333333335E-2</v>
      </c>
      <c r="T34" s="34">
        <f>$I$28/'Fixed data'!$C$7</f>
        <v>2.1453333333333335E-2</v>
      </c>
      <c r="U34" s="34">
        <f>$I$28/'Fixed data'!$C$7</f>
        <v>2.1453333333333335E-2</v>
      </c>
      <c r="V34" s="34">
        <f>$I$28/'Fixed data'!$C$7</f>
        <v>2.1453333333333335E-2</v>
      </c>
      <c r="W34" s="34">
        <f>$I$28/'Fixed data'!$C$7</f>
        <v>2.1453333333333335E-2</v>
      </c>
      <c r="X34" s="34">
        <f>$I$28/'Fixed data'!$C$7</f>
        <v>2.1453333333333335E-2</v>
      </c>
      <c r="Y34" s="34">
        <f>$I$28/'Fixed data'!$C$7</f>
        <v>2.1453333333333335E-2</v>
      </c>
      <c r="Z34" s="34">
        <f>$I$28/'Fixed data'!$C$7</f>
        <v>2.1453333333333335E-2</v>
      </c>
      <c r="AA34" s="34">
        <f>$I$28/'Fixed data'!$C$7</f>
        <v>2.1453333333333335E-2</v>
      </c>
      <c r="AB34" s="34">
        <f>$I$28/'Fixed data'!$C$7</f>
        <v>2.1453333333333335E-2</v>
      </c>
      <c r="AC34" s="34">
        <f>$I$28/'Fixed data'!$C$7</f>
        <v>2.1453333333333335E-2</v>
      </c>
      <c r="AD34" s="34">
        <f>$I$28/'Fixed data'!$C$7</f>
        <v>2.1453333333333335E-2</v>
      </c>
      <c r="AE34" s="34">
        <f>$I$28/'Fixed data'!$C$7</f>
        <v>2.1453333333333335E-2</v>
      </c>
      <c r="AF34" s="34">
        <f>$I$28/'Fixed data'!$C$7</f>
        <v>2.1453333333333335E-2</v>
      </c>
      <c r="AG34" s="34">
        <f>$I$28/'Fixed data'!$C$7</f>
        <v>2.1453333333333335E-2</v>
      </c>
      <c r="AH34" s="34">
        <f>$I$28/'Fixed data'!$C$7</f>
        <v>2.1453333333333335E-2</v>
      </c>
      <c r="AI34" s="34">
        <f>$I$28/'Fixed data'!$C$7</f>
        <v>2.1453333333333335E-2</v>
      </c>
      <c r="AJ34" s="34">
        <f>$I$28/'Fixed data'!$C$7</f>
        <v>2.1453333333333335E-2</v>
      </c>
      <c r="AK34" s="34">
        <f>$I$28/'Fixed data'!$C$7</f>
        <v>2.1453333333333335E-2</v>
      </c>
      <c r="AL34" s="34">
        <f>$I$28/'Fixed data'!$C$7</f>
        <v>2.1453333333333335E-2</v>
      </c>
      <c r="AM34" s="34">
        <f>$I$28/'Fixed data'!$C$7</f>
        <v>2.1453333333333335E-2</v>
      </c>
      <c r="AN34" s="34">
        <f>$I$28/'Fixed data'!$C$7</f>
        <v>2.1453333333333335E-2</v>
      </c>
      <c r="AO34" s="34">
        <f>$I$28/'Fixed data'!$C$7</f>
        <v>2.1453333333333335E-2</v>
      </c>
      <c r="AP34" s="34">
        <f>$I$28/'Fixed data'!$C$7</f>
        <v>2.1453333333333335E-2</v>
      </c>
      <c r="AQ34" s="34">
        <f>$I$28/'Fixed data'!$C$7</f>
        <v>2.1453333333333335E-2</v>
      </c>
      <c r="AR34" s="34">
        <f>$I$28/'Fixed data'!$C$7</f>
        <v>2.1453333333333335E-2</v>
      </c>
      <c r="AS34" s="34">
        <f>$I$28/'Fixed data'!$C$7</f>
        <v>2.1453333333333335E-2</v>
      </c>
      <c r="AT34" s="34">
        <f>$I$28/'Fixed data'!$C$7</f>
        <v>2.1453333333333335E-2</v>
      </c>
      <c r="AU34" s="34">
        <f>$I$28/'Fixed data'!$C$7</f>
        <v>2.1453333333333335E-2</v>
      </c>
      <c r="AV34" s="34">
        <f>$I$28/'Fixed data'!$C$7</f>
        <v>2.1453333333333335E-2</v>
      </c>
      <c r="AW34" s="34">
        <f>$I$28/'Fixed data'!$C$7</f>
        <v>2.1453333333333335E-2</v>
      </c>
      <c r="AX34" s="34">
        <f>$I$28/'Fixed data'!$C$7</f>
        <v>2.1453333333333335E-2</v>
      </c>
      <c r="AY34" s="34">
        <f>$I$28/'Fixed data'!$C$7</f>
        <v>2.1453333333333335E-2</v>
      </c>
      <c r="AZ34" s="34">
        <f>$I$28/'Fixed data'!$C$7</f>
        <v>2.1453333333333335E-2</v>
      </c>
      <c r="BA34" s="34">
        <f>$I$28/'Fixed data'!$C$7</f>
        <v>2.1453333333333335E-2</v>
      </c>
      <c r="BB34" s="34">
        <f>$I$28/'Fixed data'!$C$7</f>
        <v>2.1453333333333335E-2</v>
      </c>
      <c r="BC34" s="34"/>
      <c r="BD34" s="34"/>
    </row>
    <row r="35" spans="1:57" ht="16.5" hidden="1" customHeight="1" outlineLevel="1" x14ac:dyDescent="0.35">
      <c r="A35" s="115"/>
      <c r="B35" s="9" t="s">
        <v>6</v>
      </c>
      <c r="C35" s="11" t="s">
        <v>58</v>
      </c>
      <c r="D35" s="9" t="s">
        <v>40</v>
      </c>
      <c r="F35" s="34"/>
      <c r="G35" s="34"/>
      <c r="H35" s="34"/>
      <c r="I35" s="34"/>
      <c r="J35" s="34"/>
      <c r="K35" s="34">
        <f>$J$28/'Fixed data'!$C$7</f>
        <v>-3.2133333333333337E-3</v>
      </c>
      <c r="L35" s="34">
        <f>$J$28/'Fixed data'!$C$7</f>
        <v>-3.2133333333333337E-3</v>
      </c>
      <c r="M35" s="34">
        <f>$J$28/'Fixed data'!$C$7</f>
        <v>-3.2133333333333337E-3</v>
      </c>
      <c r="N35" s="34">
        <f>$J$28/'Fixed data'!$C$7</f>
        <v>-3.2133333333333337E-3</v>
      </c>
      <c r="O35" s="34">
        <f>$J$28/'Fixed data'!$C$7</f>
        <v>-3.2133333333333337E-3</v>
      </c>
      <c r="P35" s="34">
        <f>$J$28/'Fixed data'!$C$7</f>
        <v>-3.2133333333333337E-3</v>
      </c>
      <c r="Q35" s="34">
        <f>$J$28/'Fixed data'!$C$7</f>
        <v>-3.2133333333333337E-3</v>
      </c>
      <c r="R35" s="34">
        <f>$J$28/'Fixed data'!$C$7</f>
        <v>-3.2133333333333337E-3</v>
      </c>
      <c r="S35" s="34">
        <f>$J$28/'Fixed data'!$C$7</f>
        <v>-3.2133333333333337E-3</v>
      </c>
      <c r="T35" s="34">
        <f>$J$28/'Fixed data'!$C$7</f>
        <v>-3.2133333333333337E-3</v>
      </c>
      <c r="U35" s="34">
        <f>$J$28/'Fixed data'!$C$7</f>
        <v>-3.2133333333333337E-3</v>
      </c>
      <c r="V35" s="34">
        <f>$J$28/'Fixed data'!$C$7</f>
        <v>-3.2133333333333337E-3</v>
      </c>
      <c r="W35" s="34">
        <f>$J$28/'Fixed data'!$C$7</f>
        <v>-3.2133333333333337E-3</v>
      </c>
      <c r="X35" s="34">
        <f>$J$28/'Fixed data'!$C$7</f>
        <v>-3.2133333333333337E-3</v>
      </c>
      <c r="Y35" s="34">
        <f>$J$28/'Fixed data'!$C$7</f>
        <v>-3.2133333333333337E-3</v>
      </c>
      <c r="Z35" s="34">
        <f>$J$28/'Fixed data'!$C$7</f>
        <v>-3.2133333333333337E-3</v>
      </c>
      <c r="AA35" s="34">
        <f>$J$28/'Fixed data'!$C$7</f>
        <v>-3.2133333333333337E-3</v>
      </c>
      <c r="AB35" s="34">
        <f>$J$28/'Fixed data'!$C$7</f>
        <v>-3.2133333333333337E-3</v>
      </c>
      <c r="AC35" s="34">
        <f>$J$28/'Fixed data'!$C$7</f>
        <v>-3.2133333333333337E-3</v>
      </c>
      <c r="AD35" s="34">
        <f>$J$28/'Fixed data'!$C$7</f>
        <v>-3.2133333333333337E-3</v>
      </c>
      <c r="AE35" s="34">
        <f>$J$28/'Fixed data'!$C$7</f>
        <v>-3.2133333333333337E-3</v>
      </c>
      <c r="AF35" s="34">
        <f>$J$28/'Fixed data'!$C$7</f>
        <v>-3.2133333333333337E-3</v>
      </c>
      <c r="AG35" s="34">
        <f>$J$28/'Fixed data'!$C$7</f>
        <v>-3.2133333333333337E-3</v>
      </c>
      <c r="AH35" s="34">
        <f>$J$28/'Fixed data'!$C$7</f>
        <v>-3.2133333333333337E-3</v>
      </c>
      <c r="AI35" s="34">
        <f>$J$28/'Fixed data'!$C$7</f>
        <v>-3.2133333333333337E-3</v>
      </c>
      <c r="AJ35" s="34">
        <f>$J$28/'Fixed data'!$C$7</f>
        <v>-3.2133333333333337E-3</v>
      </c>
      <c r="AK35" s="34">
        <f>$J$28/'Fixed data'!$C$7</f>
        <v>-3.2133333333333337E-3</v>
      </c>
      <c r="AL35" s="34">
        <f>$J$28/'Fixed data'!$C$7</f>
        <v>-3.2133333333333337E-3</v>
      </c>
      <c r="AM35" s="34">
        <f>$J$28/'Fixed data'!$C$7</f>
        <v>-3.2133333333333337E-3</v>
      </c>
      <c r="AN35" s="34">
        <f>$J$28/'Fixed data'!$C$7</f>
        <v>-3.2133333333333337E-3</v>
      </c>
      <c r="AO35" s="34">
        <f>$J$28/'Fixed data'!$C$7</f>
        <v>-3.2133333333333337E-3</v>
      </c>
      <c r="AP35" s="34">
        <f>$J$28/'Fixed data'!$C$7</f>
        <v>-3.2133333333333337E-3</v>
      </c>
      <c r="AQ35" s="34">
        <f>$J$28/'Fixed data'!$C$7</f>
        <v>-3.2133333333333337E-3</v>
      </c>
      <c r="AR35" s="34">
        <f>$J$28/'Fixed data'!$C$7</f>
        <v>-3.2133333333333337E-3</v>
      </c>
      <c r="AS35" s="34">
        <f>$J$28/'Fixed data'!$C$7</f>
        <v>-3.2133333333333337E-3</v>
      </c>
      <c r="AT35" s="34">
        <f>$J$28/'Fixed data'!$C$7</f>
        <v>-3.2133333333333337E-3</v>
      </c>
      <c r="AU35" s="34">
        <f>$J$28/'Fixed data'!$C$7</f>
        <v>-3.2133333333333337E-3</v>
      </c>
      <c r="AV35" s="34">
        <f>$J$28/'Fixed data'!$C$7</f>
        <v>-3.2133333333333337E-3</v>
      </c>
      <c r="AW35" s="34">
        <f>$J$28/'Fixed data'!$C$7</f>
        <v>-3.2133333333333337E-3</v>
      </c>
      <c r="AX35" s="34">
        <f>$J$28/'Fixed data'!$C$7</f>
        <v>-3.2133333333333337E-3</v>
      </c>
      <c r="AY35" s="34">
        <f>$J$28/'Fixed data'!$C$7</f>
        <v>-3.2133333333333337E-3</v>
      </c>
      <c r="AZ35" s="34">
        <f>$J$28/'Fixed data'!$C$7</f>
        <v>-3.2133333333333337E-3</v>
      </c>
      <c r="BA35" s="34">
        <f>$J$28/'Fixed data'!$C$7</f>
        <v>-3.2133333333333337E-3</v>
      </c>
      <c r="BB35" s="34">
        <f>$J$28/'Fixed data'!$C$7</f>
        <v>-3.2133333333333337E-3</v>
      </c>
      <c r="BC35" s="34">
        <f>$J$28/'Fixed data'!$C$7</f>
        <v>-3.2133333333333337E-3</v>
      </c>
      <c r="BD35" s="34"/>
    </row>
    <row r="36" spans="1:57" ht="16.5" hidden="1" customHeight="1" outlineLevel="1" x14ac:dyDescent="0.35">
      <c r="A36" s="115"/>
      <c r="B36" s="9" t="s">
        <v>32</v>
      </c>
      <c r="C36" s="11" t="s">
        <v>59</v>
      </c>
      <c r="D36" s="9" t="s">
        <v>40</v>
      </c>
      <c r="F36" s="34"/>
      <c r="G36" s="34"/>
      <c r="H36" s="34"/>
      <c r="I36" s="34"/>
      <c r="J36" s="34"/>
      <c r="K36" s="34"/>
      <c r="L36" s="34">
        <f>$K$28/'Fixed data'!$C$7</f>
        <v>-2.7879999999999999E-2</v>
      </c>
      <c r="M36" s="34">
        <f>$K$28/'Fixed data'!$C$7</f>
        <v>-2.7879999999999999E-2</v>
      </c>
      <c r="N36" s="34">
        <f>$K$28/'Fixed data'!$C$7</f>
        <v>-2.7879999999999999E-2</v>
      </c>
      <c r="O36" s="34">
        <f>$K$28/'Fixed data'!$C$7</f>
        <v>-2.7879999999999999E-2</v>
      </c>
      <c r="P36" s="34">
        <f>$K$28/'Fixed data'!$C$7</f>
        <v>-2.7879999999999999E-2</v>
      </c>
      <c r="Q36" s="34">
        <f>$K$28/'Fixed data'!$C$7</f>
        <v>-2.7879999999999999E-2</v>
      </c>
      <c r="R36" s="34">
        <f>$K$28/'Fixed data'!$C$7</f>
        <v>-2.7879999999999999E-2</v>
      </c>
      <c r="S36" s="34">
        <f>$K$28/'Fixed data'!$C$7</f>
        <v>-2.7879999999999999E-2</v>
      </c>
      <c r="T36" s="34">
        <f>$K$28/'Fixed data'!$C$7</f>
        <v>-2.7879999999999999E-2</v>
      </c>
      <c r="U36" s="34">
        <f>$K$28/'Fixed data'!$C$7</f>
        <v>-2.7879999999999999E-2</v>
      </c>
      <c r="V36" s="34">
        <f>$K$28/'Fixed data'!$C$7</f>
        <v>-2.7879999999999999E-2</v>
      </c>
      <c r="W36" s="34">
        <f>$K$28/'Fixed data'!$C$7</f>
        <v>-2.7879999999999999E-2</v>
      </c>
      <c r="X36" s="34">
        <f>$K$28/'Fixed data'!$C$7</f>
        <v>-2.7879999999999999E-2</v>
      </c>
      <c r="Y36" s="34">
        <f>$K$28/'Fixed data'!$C$7</f>
        <v>-2.7879999999999999E-2</v>
      </c>
      <c r="Z36" s="34">
        <f>$K$28/'Fixed data'!$C$7</f>
        <v>-2.7879999999999999E-2</v>
      </c>
      <c r="AA36" s="34">
        <f>$K$28/'Fixed data'!$C$7</f>
        <v>-2.7879999999999999E-2</v>
      </c>
      <c r="AB36" s="34">
        <f>$K$28/'Fixed data'!$C$7</f>
        <v>-2.7879999999999999E-2</v>
      </c>
      <c r="AC36" s="34">
        <f>$K$28/'Fixed data'!$C$7</f>
        <v>-2.7879999999999999E-2</v>
      </c>
      <c r="AD36" s="34">
        <f>$K$28/'Fixed data'!$C$7</f>
        <v>-2.7879999999999999E-2</v>
      </c>
      <c r="AE36" s="34">
        <f>$K$28/'Fixed data'!$C$7</f>
        <v>-2.7879999999999999E-2</v>
      </c>
      <c r="AF36" s="34">
        <f>$K$28/'Fixed data'!$C$7</f>
        <v>-2.7879999999999999E-2</v>
      </c>
      <c r="AG36" s="34">
        <f>$K$28/'Fixed data'!$C$7</f>
        <v>-2.7879999999999999E-2</v>
      </c>
      <c r="AH36" s="34">
        <f>$K$28/'Fixed data'!$C$7</f>
        <v>-2.7879999999999999E-2</v>
      </c>
      <c r="AI36" s="34">
        <f>$K$28/'Fixed data'!$C$7</f>
        <v>-2.7879999999999999E-2</v>
      </c>
      <c r="AJ36" s="34">
        <f>$K$28/'Fixed data'!$C$7</f>
        <v>-2.7879999999999999E-2</v>
      </c>
      <c r="AK36" s="34">
        <f>$K$28/'Fixed data'!$C$7</f>
        <v>-2.7879999999999999E-2</v>
      </c>
      <c r="AL36" s="34">
        <f>$K$28/'Fixed data'!$C$7</f>
        <v>-2.7879999999999999E-2</v>
      </c>
      <c r="AM36" s="34">
        <f>$K$28/'Fixed data'!$C$7</f>
        <v>-2.7879999999999999E-2</v>
      </c>
      <c r="AN36" s="34">
        <f>$K$28/'Fixed data'!$C$7</f>
        <v>-2.7879999999999999E-2</v>
      </c>
      <c r="AO36" s="34">
        <f>$K$28/'Fixed data'!$C$7</f>
        <v>-2.7879999999999999E-2</v>
      </c>
      <c r="AP36" s="34">
        <f>$K$28/'Fixed data'!$C$7</f>
        <v>-2.7879999999999999E-2</v>
      </c>
      <c r="AQ36" s="34">
        <f>$K$28/'Fixed data'!$C$7</f>
        <v>-2.7879999999999999E-2</v>
      </c>
      <c r="AR36" s="34">
        <f>$K$28/'Fixed data'!$C$7</f>
        <v>-2.7879999999999999E-2</v>
      </c>
      <c r="AS36" s="34">
        <f>$K$28/'Fixed data'!$C$7</f>
        <v>-2.7879999999999999E-2</v>
      </c>
      <c r="AT36" s="34">
        <f>$K$28/'Fixed data'!$C$7</f>
        <v>-2.7879999999999999E-2</v>
      </c>
      <c r="AU36" s="34">
        <f>$K$28/'Fixed data'!$C$7</f>
        <v>-2.7879999999999999E-2</v>
      </c>
      <c r="AV36" s="34">
        <f>$K$28/'Fixed data'!$C$7</f>
        <v>-2.7879999999999999E-2</v>
      </c>
      <c r="AW36" s="34">
        <f>$K$28/'Fixed data'!$C$7</f>
        <v>-2.7879999999999999E-2</v>
      </c>
      <c r="AX36" s="34">
        <f>$K$28/'Fixed data'!$C$7</f>
        <v>-2.7879999999999999E-2</v>
      </c>
      <c r="AY36" s="34">
        <f>$K$28/'Fixed data'!$C$7</f>
        <v>-2.7879999999999999E-2</v>
      </c>
      <c r="AZ36" s="34">
        <f>$K$28/'Fixed data'!$C$7</f>
        <v>-2.7879999999999999E-2</v>
      </c>
      <c r="BA36" s="34">
        <f>$K$28/'Fixed data'!$C$7</f>
        <v>-2.7879999999999999E-2</v>
      </c>
      <c r="BB36" s="34">
        <f>$K$28/'Fixed data'!$C$7</f>
        <v>-2.7879999999999999E-2</v>
      </c>
      <c r="BC36" s="34">
        <f>$K$28/'Fixed data'!$C$7</f>
        <v>-2.7879999999999999E-2</v>
      </c>
      <c r="BD36" s="34">
        <f>$K$28/'Fixed data'!$C$7</f>
        <v>-2.7879999999999999E-2</v>
      </c>
    </row>
    <row r="37" spans="1:57" ht="16.5" hidden="1" customHeight="1" outlineLevel="1" x14ac:dyDescent="0.35">
      <c r="A37" s="115"/>
      <c r="B37" s="9" t="s">
        <v>33</v>
      </c>
      <c r="C37" s="11" t="s">
        <v>60</v>
      </c>
      <c r="D37" s="9" t="s">
        <v>40</v>
      </c>
      <c r="F37" s="34"/>
      <c r="G37" s="34"/>
      <c r="H37" s="34"/>
      <c r="I37" s="34"/>
      <c r="J37" s="34"/>
      <c r="K37" s="34"/>
      <c r="L37" s="34"/>
      <c r="M37" s="34">
        <f>$L$28/'Fixed data'!$C$7</f>
        <v>-3.2133333333333337E-3</v>
      </c>
      <c r="N37" s="34">
        <f>$L$28/'Fixed data'!$C$7</f>
        <v>-3.2133333333333337E-3</v>
      </c>
      <c r="O37" s="34">
        <f>$L$28/'Fixed data'!$C$7</f>
        <v>-3.2133333333333337E-3</v>
      </c>
      <c r="P37" s="34">
        <f>$L$28/'Fixed data'!$C$7</f>
        <v>-3.2133333333333337E-3</v>
      </c>
      <c r="Q37" s="34">
        <f>$L$28/'Fixed data'!$C$7</f>
        <v>-3.2133333333333337E-3</v>
      </c>
      <c r="R37" s="34">
        <f>$L$28/'Fixed data'!$C$7</f>
        <v>-3.2133333333333337E-3</v>
      </c>
      <c r="S37" s="34">
        <f>$L$28/'Fixed data'!$C$7</f>
        <v>-3.2133333333333337E-3</v>
      </c>
      <c r="T37" s="34">
        <f>$L$28/'Fixed data'!$C$7</f>
        <v>-3.2133333333333337E-3</v>
      </c>
      <c r="U37" s="34">
        <f>$L$28/'Fixed data'!$C$7</f>
        <v>-3.2133333333333337E-3</v>
      </c>
      <c r="V37" s="34">
        <f>$L$28/'Fixed data'!$C$7</f>
        <v>-3.2133333333333337E-3</v>
      </c>
      <c r="W37" s="34">
        <f>$L$28/'Fixed data'!$C$7</f>
        <v>-3.2133333333333337E-3</v>
      </c>
      <c r="X37" s="34">
        <f>$L$28/'Fixed data'!$C$7</f>
        <v>-3.2133333333333337E-3</v>
      </c>
      <c r="Y37" s="34">
        <f>$L$28/'Fixed data'!$C$7</f>
        <v>-3.2133333333333337E-3</v>
      </c>
      <c r="Z37" s="34">
        <f>$L$28/'Fixed data'!$C$7</f>
        <v>-3.2133333333333337E-3</v>
      </c>
      <c r="AA37" s="34">
        <f>$L$28/'Fixed data'!$C$7</f>
        <v>-3.2133333333333337E-3</v>
      </c>
      <c r="AB37" s="34">
        <f>$L$28/'Fixed data'!$C$7</f>
        <v>-3.2133333333333337E-3</v>
      </c>
      <c r="AC37" s="34">
        <f>$L$28/'Fixed data'!$C$7</f>
        <v>-3.2133333333333337E-3</v>
      </c>
      <c r="AD37" s="34">
        <f>$L$28/'Fixed data'!$C$7</f>
        <v>-3.2133333333333337E-3</v>
      </c>
      <c r="AE37" s="34">
        <f>$L$28/'Fixed data'!$C$7</f>
        <v>-3.2133333333333337E-3</v>
      </c>
      <c r="AF37" s="34">
        <f>$L$28/'Fixed data'!$C$7</f>
        <v>-3.2133333333333337E-3</v>
      </c>
      <c r="AG37" s="34">
        <f>$L$28/'Fixed data'!$C$7</f>
        <v>-3.2133333333333337E-3</v>
      </c>
      <c r="AH37" s="34">
        <f>$L$28/'Fixed data'!$C$7</f>
        <v>-3.2133333333333337E-3</v>
      </c>
      <c r="AI37" s="34">
        <f>$L$28/'Fixed data'!$C$7</f>
        <v>-3.2133333333333337E-3</v>
      </c>
      <c r="AJ37" s="34">
        <f>$L$28/'Fixed data'!$C$7</f>
        <v>-3.2133333333333337E-3</v>
      </c>
      <c r="AK37" s="34">
        <f>$L$28/'Fixed data'!$C$7</f>
        <v>-3.2133333333333337E-3</v>
      </c>
      <c r="AL37" s="34">
        <f>$L$28/'Fixed data'!$C$7</f>
        <v>-3.2133333333333337E-3</v>
      </c>
      <c r="AM37" s="34">
        <f>$L$28/'Fixed data'!$C$7</f>
        <v>-3.2133333333333337E-3</v>
      </c>
      <c r="AN37" s="34">
        <f>$L$28/'Fixed data'!$C$7</f>
        <v>-3.2133333333333337E-3</v>
      </c>
      <c r="AO37" s="34">
        <f>$L$28/'Fixed data'!$C$7</f>
        <v>-3.2133333333333337E-3</v>
      </c>
      <c r="AP37" s="34">
        <f>$L$28/'Fixed data'!$C$7</f>
        <v>-3.2133333333333337E-3</v>
      </c>
      <c r="AQ37" s="34">
        <f>$L$28/'Fixed data'!$C$7</f>
        <v>-3.2133333333333337E-3</v>
      </c>
      <c r="AR37" s="34">
        <f>$L$28/'Fixed data'!$C$7</f>
        <v>-3.2133333333333337E-3</v>
      </c>
      <c r="AS37" s="34">
        <f>$L$28/'Fixed data'!$C$7</f>
        <v>-3.2133333333333337E-3</v>
      </c>
      <c r="AT37" s="34">
        <f>$L$28/'Fixed data'!$C$7</f>
        <v>-3.2133333333333337E-3</v>
      </c>
      <c r="AU37" s="34">
        <f>$L$28/'Fixed data'!$C$7</f>
        <v>-3.2133333333333337E-3</v>
      </c>
      <c r="AV37" s="34">
        <f>$L$28/'Fixed data'!$C$7</f>
        <v>-3.2133333333333337E-3</v>
      </c>
      <c r="AW37" s="34">
        <f>$L$28/'Fixed data'!$C$7</f>
        <v>-3.2133333333333337E-3</v>
      </c>
      <c r="AX37" s="34">
        <f>$L$28/'Fixed data'!$C$7</f>
        <v>-3.2133333333333337E-3</v>
      </c>
      <c r="AY37" s="34">
        <f>$L$28/'Fixed data'!$C$7</f>
        <v>-3.2133333333333337E-3</v>
      </c>
      <c r="AZ37" s="34">
        <f>$L$28/'Fixed data'!$C$7</f>
        <v>-3.2133333333333337E-3</v>
      </c>
      <c r="BA37" s="34">
        <f>$L$28/'Fixed data'!$C$7</f>
        <v>-3.2133333333333337E-3</v>
      </c>
      <c r="BB37" s="34">
        <f>$L$28/'Fixed data'!$C$7</f>
        <v>-3.2133333333333337E-3</v>
      </c>
      <c r="BC37" s="34">
        <f>$L$28/'Fixed data'!$C$7</f>
        <v>-3.2133333333333337E-3</v>
      </c>
      <c r="BD37" s="34">
        <f>$L$28/'Fixed data'!$C$7</f>
        <v>-3.2133333333333337E-3</v>
      </c>
    </row>
    <row r="38" spans="1:57" ht="16.5" hidden="1" customHeight="1" outlineLevel="1" x14ac:dyDescent="0.35">
      <c r="A38" s="115"/>
      <c r="B38" s="9" t="s">
        <v>110</v>
      </c>
      <c r="C38" s="11" t="s">
        <v>132</v>
      </c>
      <c r="D38" s="9" t="s">
        <v>40</v>
      </c>
      <c r="F38" s="34"/>
      <c r="G38" s="34"/>
      <c r="H38" s="34"/>
      <c r="I38" s="34"/>
      <c r="J38" s="34"/>
      <c r="K38" s="34"/>
      <c r="L38" s="34"/>
      <c r="M38" s="34"/>
      <c r="N38" s="34">
        <f>$M$28/'Fixed data'!$C$7</f>
        <v>2.1453333333333335E-2</v>
      </c>
      <c r="O38" s="34">
        <f>$M$28/'Fixed data'!$C$7</f>
        <v>2.1453333333333335E-2</v>
      </c>
      <c r="P38" s="34">
        <f>$M$28/'Fixed data'!$C$7</f>
        <v>2.1453333333333335E-2</v>
      </c>
      <c r="Q38" s="34">
        <f>$M$28/'Fixed data'!$C$7</f>
        <v>2.1453333333333335E-2</v>
      </c>
      <c r="R38" s="34">
        <f>$M$28/'Fixed data'!$C$7</f>
        <v>2.1453333333333335E-2</v>
      </c>
      <c r="S38" s="34">
        <f>$M$28/'Fixed data'!$C$7</f>
        <v>2.1453333333333335E-2</v>
      </c>
      <c r="T38" s="34">
        <f>$M$28/'Fixed data'!$C$7</f>
        <v>2.1453333333333335E-2</v>
      </c>
      <c r="U38" s="34">
        <f>$M$28/'Fixed data'!$C$7</f>
        <v>2.1453333333333335E-2</v>
      </c>
      <c r="V38" s="34">
        <f>$M$28/'Fixed data'!$C$7</f>
        <v>2.1453333333333335E-2</v>
      </c>
      <c r="W38" s="34">
        <f>$M$28/'Fixed data'!$C$7</f>
        <v>2.1453333333333335E-2</v>
      </c>
      <c r="X38" s="34">
        <f>$M$28/'Fixed data'!$C$7</f>
        <v>2.1453333333333335E-2</v>
      </c>
      <c r="Y38" s="34">
        <f>$M$28/'Fixed data'!$C$7</f>
        <v>2.1453333333333335E-2</v>
      </c>
      <c r="Z38" s="34">
        <f>$M$28/'Fixed data'!$C$7</f>
        <v>2.1453333333333335E-2</v>
      </c>
      <c r="AA38" s="34">
        <f>$M$28/'Fixed data'!$C$7</f>
        <v>2.1453333333333335E-2</v>
      </c>
      <c r="AB38" s="34">
        <f>$M$28/'Fixed data'!$C$7</f>
        <v>2.1453333333333335E-2</v>
      </c>
      <c r="AC38" s="34">
        <f>$M$28/'Fixed data'!$C$7</f>
        <v>2.1453333333333335E-2</v>
      </c>
      <c r="AD38" s="34">
        <f>$M$28/'Fixed data'!$C$7</f>
        <v>2.1453333333333335E-2</v>
      </c>
      <c r="AE38" s="34">
        <f>$M$28/'Fixed data'!$C$7</f>
        <v>2.1453333333333335E-2</v>
      </c>
      <c r="AF38" s="34">
        <f>$M$28/'Fixed data'!$C$7</f>
        <v>2.1453333333333335E-2</v>
      </c>
      <c r="AG38" s="34">
        <f>$M$28/'Fixed data'!$C$7</f>
        <v>2.1453333333333335E-2</v>
      </c>
      <c r="AH38" s="34">
        <f>$M$28/'Fixed data'!$C$7</f>
        <v>2.1453333333333335E-2</v>
      </c>
      <c r="AI38" s="34">
        <f>$M$28/'Fixed data'!$C$7</f>
        <v>2.1453333333333335E-2</v>
      </c>
      <c r="AJ38" s="34">
        <f>$M$28/'Fixed data'!$C$7</f>
        <v>2.1453333333333335E-2</v>
      </c>
      <c r="AK38" s="34">
        <f>$M$28/'Fixed data'!$C$7</f>
        <v>2.1453333333333335E-2</v>
      </c>
      <c r="AL38" s="34">
        <f>$M$28/'Fixed data'!$C$7</f>
        <v>2.1453333333333335E-2</v>
      </c>
      <c r="AM38" s="34">
        <f>$M$28/'Fixed data'!$C$7</f>
        <v>2.1453333333333335E-2</v>
      </c>
      <c r="AN38" s="34">
        <f>$M$28/'Fixed data'!$C$7</f>
        <v>2.1453333333333335E-2</v>
      </c>
      <c r="AO38" s="34">
        <f>$M$28/'Fixed data'!$C$7</f>
        <v>2.1453333333333335E-2</v>
      </c>
      <c r="AP38" s="34">
        <f>$M$28/'Fixed data'!$C$7</f>
        <v>2.1453333333333335E-2</v>
      </c>
      <c r="AQ38" s="34">
        <f>$M$28/'Fixed data'!$C$7</f>
        <v>2.1453333333333335E-2</v>
      </c>
      <c r="AR38" s="34">
        <f>$M$28/'Fixed data'!$C$7</f>
        <v>2.1453333333333335E-2</v>
      </c>
      <c r="AS38" s="34">
        <f>$M$28/'Fixed data'!$C$7</f>
        <v>2.1453333333333335E-2</v>
      </c>
      <c r="AT38" s="34">
        <f>$M$28/'Fixed data'!$C$7</f>
        <v>2.1453333333333335E-2</v>
      </c>
      <c r="AU38" s="34">
        <f>$M$28/'Fixed data'!$C$7</f>
        <v>2.1453333333333335E-2</v>
      </c>
      <c r="AV38" s="34">
        <f>$M$28/'Fixed data'!$C$7</f>
        <v>2.1453333333333335E-2</v>
      </c>
      <c r="AW38" s="34">
        <f>$M$28/'Fixed data'!$C$7</f>
        <v>2.1453333333333335E-2</v>
      </c>
      <c r="AX38" s="34">
        <f>$M$28/'Fixed data'!$C$7</f>
        <v>2.1453333333333335E-2</v>
      </c>
      <c r="AY38" s="34">
        <f>$M$28/'Fixed data'!$C$7</f>
        <v>2.1453333333333335E-2</v>
      </c>
      <c r="AZ38" s="34">
        <f>$M$28/'Fixed data'!$C$7</f>
        <v>2.1453333333333335E-2</v>
      </c>
      <c r="BA38" s="34">
        <f>$M$28/'Fixed data'!$C$7</f>
        <v>2.1453333333333335E-2</v>
      </c>
      <c r="BB38" s="34">
        <f>$M$28/'Fixed data'!$C$7</f>
        <v>2.1453333333333335E-2</v>
      </c>
      <c r="BC38" s="34">
        <f>$M$28/'Fixed data'!$C$7</f>
        <v>2.1453333333333335E-2</v>
      </c>
      <c r="BD38" s="34">
        <f>$M$28/'Fixed data'!$C$7</f>
        <v>2.1453333333333335E-2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-3.2133333333333337E-3</v>
      </c>
      <c r="P39" s="34">
        <f>$N$28/'Fixed data'!$C$7</f>
        <v>-3.2133333333333337E-3</v>
      </c>
      <c r="Q39" s="34">
        <f>$N$28/'Fixed data'!$C$7</f>
        <v>-3.2133333333333337E-3</v>
      </c>
      <c r="R39" s="34">
        <f>$N$28/'Fixed data'!$C$7</f>
        <v>-3.2133333333333337E-3</v>
      </c>
      <c r="S39" s="34">
        <f>$N$28/'Fixed data'!$C$7</f>
        <v>-3.2133333333333337E-3</v>
      </c>
      <c r="T39" s="34">
        <f>$N$28/'Fixed data'!$C$7</f>
        <v>-3.2133333333333337E-3</v>
      </c>
      <c r="U39" s="34">
        <f>$N$28/'Fixed data'!$C$7</f>
        <v>-3.2133333333333337E-3</v>
      </c>
      <c r="V39" s="34">
        <f>$N$28/'Fixed data'!$C$7</f>
        <v>-3.2133333333333337E-3</v>
      </c>
      <c r="W39" s="34">
        <f>$N$28/'Fixed data'!$C$7</f>
        <v>-3.2133333333333337E-3</v>
      </c>
      <c r="X39" s="34">
        <f>$N$28/'Fixed data'!$C$7</f>
        <v>-3.2133333333333337E-3</v>
      </c>
      <c r="Y39" s="34">
        <f>$N$28/'Fixed data'!$C$7</f>
        <v>-3.2133333333333337E-3</v>
      </c>
      <c r="Z39" s="34">
        <f>$N$28/'Fixed data'!$C$7</f>
        <v>-3.2133333333333337E-3</v>
      </c>
      <c r="AA39" s="34">
        <f>$N$28/'Fixed data'!$C$7</f>
        <v>-3.2133333333333337E-3</v>
      </c>
      <c r="AB39" s="34">
        <f>$N$28/'Fixed data'!$C$7</f>
        <v>-3.2133333333333337E-3</v>
      </c>
      <c r="AC39" s="34">
        <f>$N$28/'Fixed data'!$C$7</f>
        <v>-3.2133333333333337E-3</v>
      </c>
      <c r="AD39" s="34">
        <f>$N$28/'Fixed data'!$C$7</f>
        <v>-3.2133333333333337E-3</v>
      </c>
      <c r="AE39" s="34">
        <f>$N$28/'Fixed data'!$C$7</f>
        <v>-3.2133333333333337E-3</v>
      </c>
      <c r="AF39" s="34">
        <f>$N$28/'Fixed data'!$C$7</f>
        <v>-3.2133333333333337E-3</v>
      </c>
      <c r="AG39" s="34">
        <f>$N$28/'Fixed data'!$C$7</f>
        <v>-3.2133333333333337E-3</v>
      </c>
      <c r="AH39" s="34">
        <f>$N$28/'Fixed data'!$C$7</f>
        <v>-3.2133333333333337E-3</v>
      </c>
      <c r="AI39" s="34">
        <f>$N$28/'Fixed data'!$C$7</f>
        <v>-3.2133333333333337E-3</v>
      </c>
      <c r="AJ39" s="34">
        <f>$N$28/'Fixed data'!$C$7</f>
        <v>-3.2133333333333337E-3</v>
      </c>
      <c r="AK39" s="34">
        <f>$N$28/'Fixed data'!$C$7</f>
        <v>-3.2133333333333337E-3</v>
      </c>
      <c r="AL39" s="34">
        <f>$N$28/'Fixed data'!$C$7</f>
        <v>-3.2133333333333337E-3</v>
      </c>
      <c r="AM39" s="34">
        <f>$N$28/'Fixed data'!$C$7</f>
        <v>-3.2133333333333337E-3</v>
      </c>
      <c r="AN39" s="34">
        <f>$N$28/'Fixed data'!$C$7</f>
        <v>-3.2133333333333337E-3</v>
      </c>
      <c r="AO39" s="34">
        <f>$N$28/'Fixed data'!$C$7</f>
        <v>-3.2133333333333337E-3</v>
      </c>
      <c r="AP39" s="34">
        <f>$N$28/'Fixed data'!$C$7</f>
        <v>-3.2133333333333337E-3</v>
      </c>
      <c r="AQ39" s="34">
        <f>$N$28/'Fixed data'!$C$7</f>
        <v>-3.2133333333333337E-3</v>
      </c>
      <c r="AR39" s="34">
        <f>$N$28/'Fixed data'!$C$7</f>
        <v>-3.2133333333333337E-3</v>
      </c>
      <c r="AS39" s="34">
        <f>$N$28/'Fixed data'!$C$7</f>
        <v>-3.2133333333333337E-3</v>
      </c>
      <c r="AT39" s="34">
        <f>$N$28/'Fixed data'!$C$7</f>
        <v>-3.2133333333333337E-3</v>
      </c>
      <c r="AU39" s="34">
        <f>$N$28/'Fixed data'!$C$7</f>
        <v>-3.2133333333333337E-3</v>
      </c>
      <c r="AV39" s="34">
        <f>$N$28/'Fixed data'!$C$7</f>
        <v>-3.2133333333333337E-3</v>
      </c>
      <c r="AW39" s="34">
        <f>$N$28/'Fixed data'!$C$7</f>
        <v>-3.2133333333333337E-3</v>
      </c>
      <c r="AX39" s="34">
        <f>$N$28/'Fixed data'!$C$7</f>
        <v>-3.2133333333333337E-3</v>
      </c>
      <c r="AY39" s="34">
        <f>$N$28/'Fixed data'!$C$7</f>
        <v>-3.2133333333333337E-3</v>
      </c>
      <c r="AZ39" s="34">
        <f>$N$28/'Fixed data'!$C$7</f>
        <v>-3.2133333333333337E-3</v>
      </c>
      <c r="BA39" s="34">
        <f>$N$28/'Fixed data'!$C$7</f>
        <v>-3.2133333333333337E-3</v>
      </c>
      <c r="BB39" s="34">
        <f>$N$28/'Fixed data'!$C$7</f>
        <v>-3.2133333333333337E-3</v>
      </c>
      <c r="BC39" s="34">
        <f>$N$28/'Fixed data'!$C$7</f>
        <v>-3.2133333333333337E-3</v>
      </c>
      <c r="BD39" s="34">
        <f>$N$28/'Fixed data'!$C$7</f>
        <v>-3.2133333333333337E-3</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-3.2133333333333337E-3</v>
      </c>
      <c r="Q40" s="34">
        <f>$O$28/'Fixed data'!$C$7</f>
        <v>-3.2133333333333337E-3</v>
      </c>
      <c r="R40" s="34">
        <f>$O$28/'Fixed data'!$C$7</f>
        <v>-3.2133333333333337E-3</v>
      </c>
      <c r="S40" s="34">
        <f>$O$28/'Fixed data'!$C$7</f>
        <v>-3.2133333333333337E-3</v>
      </c>
      <c r="T40" s="34">
        <f>$O$28/'Fixed data'!$C$7</f>
        <v>-3.2133333333333337E-3</v>
      </c>
      <c r="U40" s="34">
        <f>$O$28/'Fixed data'!$C$7</f>
        <v>-3.2133333333333337E-3</v>
      </c>
      <c r="V40" s="34">
        <f>$O$28/'Fixed data'!$C$7</f>
        <v>-3.2133333333333337E-3</v>
      </c>
      <c r="W40" s="34">
        <f>$O$28/'Fixed data'!$C$7</f>
        <v>-3.2133333333333337E-3</v>
      </c>
      <c r="X40" s="34">
        <f>$O$28/'Fixed data'!$C$7</f>
        <v>-3.2133333333333337E-3</v>
      </c>
      <c r="Y40" s="34">
        <f>$O$28/'Fixed data'!$C$7</f>
        <v>-3.2133333333333337E-3</v>
      </c>
      <c r="Z40" s="34">
        <f>$O$28/'Fixed data'!$C$7</f>
        <v>-3.2133333333333337E-3</v>
      </c>
      <c r="AA40" s="34">
        <f>$O$28/'Fixed data'!$C$7</f>
        <v>-3.2133333333333337E-3</v>
      </c>
      <c r="AB40" s="34">
        <f>$O$28/'Fixed data'!$C$7</f>
        <v>-3.2133333333333337E-3</v>
      </c>
      <c r="AC40" s="34">
        <f>$O$28/'Fixed data'!$C$7</f>
        <v>-3.2133333333333337E-3</v>
      </c>
      <c r="AD40" s="34">
        <f>$O$28/'Fixed data'!$C$7</f>
        <v>-3.2133333333333337E-3</v>
      </c>
      <c r="AE40" s="34">
        <f>$O$28/'Fixed data'!$C$7</f>
        <v>-3.2133333333333337E-3</v>
      </c>
      <c r="AF40" s="34">
        <f>$O$28/'Fixed data'!$C$7</f>
        <v>-3.2133333333333337E-3</v>
      </c>
      <c r="AG40" s="34">
        <f>$O$28/'Fixed data'!$C$7</f>
        <v>-3.2133333333333337E-3</v>
      </c>
      <c r="AH40" s="34">
        <f>$O$28/'Fixed data'!$C$7</f>
        <v>-3.2133333333333337E-3</v>
      </c>
      <c r="AI40" s="34">
        <f>$O$28/'Fixed data'!$C$7</f>
        <v>-3.2133333333333337E-3</v>
      </c>
      <c r="AJ40" s="34">
        <f>$O$28/'Fixed data'!$C$7</f>
        <v>-3.2133333333333337E-3</v>
      </c>
      <c r="AK40" s="34">
        <f>$O$28/'Fixed data'!$C$7</f>
        <v>-3.2133333333333337E-3</v>
      </c>
      <c r="AL40" s="34">
        <f>$O$28/'Fixed data'!$C$7</f>
        <v>-3.2133333333333337E-3</v>
      </c>
      <c r="AM40" s="34">
        <f>$O$28/'Fixed data'!$C$7</f>
        <v>-3.2133333333333337E-3</v>
      </c>
      <c r="AN40" s="34">
        <f>$O$28/'Fixed data'!$C$7</f>
        <v>-3.2133333333333337E-3</v>
      </c>
      <c r="AO40" s="34">
        <f>$O$28/'Fixed data'!$C$7</f>
        <v>-3.2133333333333337E-3</v>
      </c>
      <c r="AP40" s="34">
        <f>$O$28/'Fixed data'!$C$7</f>
        <v>-3.2133333333333337E-3</v>
      </c>
      <c r="AQ40" s="34">
        <f>$O$28/'Fixed data'!$C$7</f>
        <v>-3.2133333333333337E-3</v>
      </c>
      <c r="AR40" s="34">
        <f>$O$28/'Fixed data'!$C$7</f>
        <v>-3.2133333333333337E-3</v>
      </c>
      <c r="AS40" s="34">
        <f>$O$28/'Fixed data'!$C$7</f>
        <v>-3.2133333333333337E-3</v>
      </c>
      <c r="AT40" s="34">
        <f>$O$28/'Fixed data'!$C$7</f>
        <v>-3.2133333333333337E-3</v>
      </c>
      <c r="AU40" s="34">
        <f>$O$28/'Fixed data'!$C$7</f>
        <v>-3.2133333333333337E-3</v>
      </c>
      <c r="AV40" s="34">
        <f>$O$28/'Fixed data'!$C$7</f>
        <v>-3.2133333333333337E-3</v>
      </c>
      <c r="AW40" s="34">
        <f>$O$28/'Fixed data'!$C$7</f>
        <v>-3.2133333333333337E-3</v>
      </c>
      <c r="AX40" s="34">
        <f>$O$28/'Fixed data'!$C$7</f>
        <v>-3.2133333333333337E-3</v>
      </c>
      <c r="AY40" s="34">
        <f>$O$28/'Fixed data'!$C$7</f>
        <v>-3.2133333333333337E-3</v>
      </c>
      <c r="AZ40" s="34">
        <f>$O$28/'Fixed data'!$C$7</f>
        <v>-3.2133333333333337E-3</v>
      </c>
      <c r="BA40" s="34">
        <f>$O$28/'Fixed data'!$C$7</f>
        <v>-3.2133333333333337E-3</v>
      </c>
      <c r="BB40" s="34">
        <f>$O$28/'Fixed data'!$C$7</f>
        <v>-3.2133333333333337E-3</v>
      </c>
      <c r="BC40" s="34">
        <f>$O$28/'Fixed data'!$C$7</f>
        <v>-3.2133333333333337E-3</v>
      </c>
      <c r="BD40" s="34">
        <f>$O$28/'Fixed data'!$C$7</f>
        <v>-3.2133333333333337E-3</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-3.2133333333333337E-3</v>
      </c>
      <c r="R41" s="34">
        <f>$P$28/'Fixed data'!$C$7</f>
        <v>-3.2133333333333337E-3</v>
      </c>
      <c r="S41" s="34">
        <f>$P$28/'Fixed data'!$C$7</f>
        <v>-3.2133333333333337E-3</v>
      </c>
      <c r="T41" s="34">
        <f>$P$28/'Fixed data'!$C$7</f>
        <v>-3.2133333333333337E-3</v>
      </c>
      <c r="U41" s="34">
        <f>$P$28/'Fixed data'!$C$7</f>
        <v>-3.2133333333333337E-3</v>
      </c>
      <c r="V41" s="34">
        <f>$P$28/'Fixed data'!$C$7</f>
        <v>-3.2133333333333337E-3</v>
      </c>
      <c r="W41" s="34">
        <f>$P$28/'Fixed data'!$C$7</f>
        <v>-3.2133333333333337E-3</v>
      </c>
      <c r="X41" s="34">
        <f>$P$28/'Fixed data'!$C$7</f>
        <v>-3.2133333333333337E-3</v>
      </c>
      <c r="Y41" s="34">
        <f>$P$28/'Fixed data'!$C$7</f>
        <v>-3.2133333333333337E-3</v>
      </c>
      <c r="Z41" s="34">
        <f>$P$28/'Fixed data'!$C$7</f>
        <v>-3.2133333333333337E-3</v>
      </c>
      <c r="AA41" s="34">
        <f>$P$28/'Fixed data'!$C$7</f>
        <v>-3.2133333333333337E-3</v>
      </c>
      <c r="AB41" s="34">
        <f>$P$28/'Fixed data'!$C$7</f>
        <v>-3.2133333333333337E-3</v>
      </c>
      <c r="AC41" s="34">
        <f>$P$28/'Fixed data'!$C$7</f>
        <v>-3.2133333333333337E-3</v>
      </c>
      <c r="AD41" s="34">
        <f>$P$28/'Fixed data'!$C$7</f>
        <v>-3.2133333333333337E-3</v>
      </c>
      <c r="AE41" s="34">
        <f>$P$28/'Fixed data'!$C$7</f>
        <v>-3.2133333333333337E-3</v>
      </c>
      <c r="AF41" s="34">
        <f>$P$28/'Fixed data'!$C$7</f>
        <v>-3.2133333333333337E-3</v>
      </c>
      <c r="AG41" s="34">
        <f>$P$28/'Fixed data'!$C$7</f>
        <v>-3.2133333333333337E-3</v>
      </c>
      <c r="AH41" s="34">
        <f>$P$28/'Fixed data'!$C$7</f>
        <v>-3.2133333333333337E-3</v>
      </c>
      <c r="AI41" s="34">
        <f>$P$28/'Fixed data'!$C$7</f>
        <v>-3.2133333333333337E-3</v>
      </c>
      <c r="AJ41" s="34">
        <f>$P$28/'Fixed data'!$C$7</f>
        <v>-3.2133333333333337E-3</v>
      </c>
      <c r="AK41" s="34">
        <f>$P$28/'Fixed data'!$C$7</f>
        <v>-3.2133333333333337E-3</v>
      </c>
      <c r="AL41" s="34">
        <f>$P$28/'Fixed data'!$C$7</f>
        <v>-3.2133333333333337E-3</v>
      </c>
      <c r="AM41" s="34">
        <f>$P$28/'Fixed data'!$C$7</f>
        <v>-3.2133333333333337E-3</v>
      </c>
      <c r="AN41" s="34">
        <f>$P$28/'Fixed data'!$C$7</f>
        <v>-3.2133333333333337E-3</v>
      </c>
      <c r="AO41" s="34">
        <f>$P$28/'Fixed data'!$C$7</f>
        <v>-3.2133333333333337E-3</v>
      </c>
      <c r="AP41" s="34">
        <f>$P$28/'Fixed data'!$C$7</f>
        <v>-3.2133333333333337E-3</v>
      </c>
      <c r="AQ41" s="34">
        <f>$P$28/'Fixed data'!$C$7</f>
        <v>-3.2133333333333337E-3</v>
      </c>
      <c r="AR41" s="34">
        <f>$P$28/'Fixed data'!$C$7</f>
        <v>-3.2133333333333337E-3</v>
      </c>
      <c r="AS41" s="34">
        <f>$P$28/'Fixed data'!$C$7</f>
        <v>-3.2133333333333337E-3</v>
      </c>
      <c r="AT41" s="34">
        <f>$P$28/'Fixed data'!$C$7</f>
        <v>-3.2133333333333337E-3</v>
      </c>
      <c r="AU41" s="34">
        <f>$P$28/'Fixed data'!$C$7</f>
        <v>-3.2133333333333337E-3</v>
      </c>
      <c r="AV41" s="34">
        <f>$P$28/'Fixed data'!$C$7</f>
        <v>-3.2133333333333337E-3</v>
      </c>
      <c r="AW41" s="34">
        <f>$P$28/'Fixed data'!$C$7</f>
        <v>-3.2133333333333337E-3</v>
      </c>
      <c r="AX41" s="34">
        <f>$P$28/'Fixed data'!$C$7</f>
        <v>-3.2133333333333337E-3</v>
      </c>
      <c r="AY41" s="34">
        <f>$P$28/'Fixed data'!$C$7</f>
        <v>-3.2133333333333337E-3</v>
      </c>
      <c r="AZ41" s="34">
        <f>$P$28/'Fixed data'!$C$7</f>
        <v>-3.2133333333333337E-3</v>
      </c>
      <c r="BA41" s="34">
        <f>$P$28/'Fixed data'!$C$7</f>
        <v>-3.2133333333333337E-3</v>
      </c>
      <c r="BB41" s="34">
        <f>$P$28/'Fixed data'!$C$7</f>
        <v>-3.2133333333333337E-3</v>
      </c>
      <c r="BC41" s="34">
        <f>$P$28/'Fixed data'!$C$7</f>
        <v>-3.2133333333333337E-3</v>
      </c>
      <c r="BD41" s="34">
        <f>$P$28/'Fixed data'!$C$7</f>
        <v>-3.2133333333333337E-3</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-3.2133333333333328E-3</v>
      </c>
      <c r="G60" s="34">
        <f t="shared" si="6"/>
        <v>-6.4266666666666665E-3</v>
      </c>
      <c r="H60" s="34">
        <f t="shared" si="6"/>
        <v>-9.6399999999999993E-3</v>
      </c>
      <c r="I60" s="34">
        <f t="shared" si="6"/>
        <v>-1.2853333333333333E-2</v>
      </c>
      <c r="J60" s="34">
        <f t="shared" si="6"/>
        <v>8.6000000000000017E-3</v>
      </c>
      <c r="K60" s="34">
        <f t="shared" si="6"/>
        <v>5.3866666666666681E-3</v>
      </c>
      <c r="L60" s="34">
        <f t="shared" si="6"/>
        <v>-2.249333333333333E-2</v>
      </c>
      <c r="M60" s="34">
        <f t="shared" si="6"/>
        <v>-2.5706666666666662E-2</v>
      </c>
      <c r="N60" s="34">
        <f t="shared" si="6"/>
        <v>-4.2533333333333277E-3</v>
      </c>
      <c r="O60" s="34">
        <f t="shared" si="6"/>
        <v>-7.4666666666666614E-3</v>
      </c>
      <c r="P60" s="34">
        <f t="shared" si="6"/>
        <v>-1.0679999999999995E-2</v>
      </c>
      <c r="Q60" s="34">
        <f t="shared" si="6"/>
        <v>-1.3893333333333329E-2</v>
      </c>
      <c r="R60" s="34">
        <f t="shared" si="6"/>
        <v>-1.3893333333333329E-2</v>
      </c>
      <c r="S60" s="34">
        <f t="shared" si="6"/>
        <v>-1.3893333333333329E-2</v>
      </c>
      <c r="T60" s="34">
        <f t="shared" si="6"/>
        <v>-1.3893333333333329E-2</v>
      </c>
      <c r="U60" s="34">
        <f t="shared" si="6"/>
        <v>-1.3893333333333329E-2</v>
      </c>
      <c r="V60" s="34">
        <f t="shared" si="6"/>
        <v>-1.3893333333333329E-2</v>
      </c>
      <c r="W60" s="34">
        <f t="shared" si="6"/>
        <v>-1.3893333333333329E-2</v>
      </c>
      <c r="X60" s="34">
        <f t="shared" si="6"/>
        <v>-1.3893333333333329E-2</v>
      </c>
      <c r="Y60" s="34">
        <f t="shared" si="6"/>
        <v>-1.3893333333333329E-2</v>
      </c>
      <c r="Z60" s="34">
        <f t="shared" si="6"/>
        <v>-1.3893333333333329E-2</v>
      </c>
      <c r="AA60" s="34">
        <f t="shared" si="6"/>
        <v>-1.3893333333333329E-2</v>
      </c>
      <c r="AB60" s="34">
        <f t="shared" si="6"/>
        <v>-1.3893333333333329E-2</v>
      </c>
      <c r="AC60" s="34">
        <f t="shared" si="6"/>
        <v>-1.3893333333333329E-2</v>
      </c>
      <c r="AD60" s="34">
        <f t="shared" si="6"/>
        <v>-1.3893333333333329E-2</v>
      </c>
      <c r="AE60" s="34">
        <f t="shared" si="6"/>
        <v>-1.3893333333333329E-2</v>
      </c>
      <c r="AF60" s="34">
        <f t="shared" si="6"/>
        <v>-1.3893333333333329E-2</v>
      </c>
      <c r="AG60" s="34">
        <f t="shared" si="6"/>
        <v>-1.3893333333333329E-2</v>
      </c>
      <c r="AH60" s="34">
        <f t="shared" si="6"/>
        <v>-1.3893333333333329E-2</v>
      </c>
      <c r="AI60" s="34">
        <f t="shared" si="6"/>
        <v>-1.3893333333333329E-2</v>
      </c>
      <c r="AJ60" s="34">
        <f t="shared" si="6"/>
        <v>-1.3893333333333329E-2</v>
      </c>
      <c r="AK60" s="34">
        <f t="shared" si="6"/>
        <v>-1.3893333333333329E-2</v>
      </c>
      <c r="AL60" s="34">
        <f t="shared" si="6"/>
        <v>-1.3893333333333329E-2</v>
      </c>
      <c r="AM60" s="34">
        <f t="shared" si="6"/>
        <v>-1.3893333333333329E-2</v>
      </c>
      <c r="AN60" s="34">
        <f t="shared" si="6"/>
        <v>-1.3893333333333329E-2</v>
      </c>
      <c r="AO60" s="34">
        <f t="shared" si="6"/>
        <v>-1.3893333333333329E-2</v>
      </c>
      <c r="AP60" s="34">
        <f t="shared" si="6"/>
        <v>-1.3893333333333329E-2</v>
      </c>
      <c r="AQ60" s="34">
        <f t="shared" si="6"/>
        <v>-1.3893333333333329E-2</v>
      </c>
      <c r="AR60" s="34">
        <f t="shared" si="6"/>
        <v>-1.3893333333333329E-2</v>
      </c>
      <c r="AS60" s="34">
        <f t="shared" si="6"/>
        <v>-1.3893333333333329E-2</v>
      </c>
      <c r="AT60" s="34">
        <f t="shared" si="6"/>
        <v>-1.3893333333333329E-2</v>
      </c>
      <c r="AU60" s="34">
        <f t="shared" si="6"/>
        <v>-1.3893333333333329E-2</v>
      </c>
      <c r="AV60" s="34">
        <f t="shared" si="6"/>
        <v>-1.3893333333333329E-2</v>
      </c>
      <c r="AW60" s="34">
        <f t="shared" si="6"/>
        <v>-1.3893333333333329E-2</v>
      </c>
      <c r="AX60" s="34">
        <f t="shared" si="6"/>
        <v>-1.3893333333333329E-2</v>
      </c>
      <c r="AY60" s="34">
        <f t="shared" si="6"/>
        <v>-1.0679999999999997E-2</v>
      </c>
      <c r="AZ60" s="34">
        <f t="shared" si="6"/>
        <v>-7.4666666666666649E-3</v>
      </c>
      <c r="BA60" s="34">
        <f t="shared" si="6"/>
        <v>-4.2533333333333329E-3</v>
      </c>
      <c r="BB60" s="34">
        <f t="shared" si="6"/>
        <v>-1.0399999999999993E-3</v>
      </c>
      <c r="BC60" s="34">
        <f t="shared" si="6"/>
        <v>-2.249333333333333E-2</v>
      </c>
      <c r="BD60" s="34">
        <f t="shared" si="6"/>
        <v>-1.9279999999999999E-2</v>
      </c>
    </row>
    <row r="61" spans="1:56" ht="17.25" hidden="1" customHeight="1" outlineLevel="1" x14ac:dyDescent="0.35">
      <c r="A61" s="115"/>
      <c r="B61" s="9" t="s">
        <v>35</v>
      </c>
      <c r="C61" s="9" t="s">
        <v>62</v>
      </c>
      <c r="D61" s="9" t="s">
        <v>40</v>
      </c>
      <c r="E61" s="34">
        <v>0</v>
      </c>
      <c r="F61" s="34">
        <f>E62</f>
        <v>-0.14459999999999998</v>
      </c>
      <c r="G61" s="34">
        <f t="shared" ref="G61:BD61" si="7">F62</f>
        <v>-0.28598666666666661</v>
      </c>
      <c r="H61" s="34">
        <f t="shared" si="7"/>
        <v>-0.42415999999999998</v>
      </c>
      <c r="I61" s="34">
        <f t="shared" si="7"/>
        <v>-0.55911999999999995</v>
      </c>
      <c r="J61" s="34">
        <f t="shared" si="7"/>
        <v>0.41913333333333347</v>
      </c>
      <c r="K61" s="34">
        <f t="shared" si="7"/>
        <v>0.26593333333333347</v>
      </c>
      <c r="L61" s="34">
        <f t="shared" si="7"/>
        <v>-0.99405333333333312</v>
      </c>
      <c r="M61" s="34">
        <f t="shared" si="7"/>
        <v>-1.1161599999999998</v>
      </c>
      <c r="N61" s="34">
        <f t="shared" si="7"/>
        <v>-0.12505333333333313</v>
      </c>
      <c r="O61" s="34">
        <f t="shared" si="7"/>
        <v>-0.2653999999999998</v>
      </c>
      <c r="P61" s="34">
        <f t="shared" si="7"/>
        <v>-0.40253333333333319</v>
      </c>
      <c r="Q61" s="34">
        <f t="shared" si="7"/>
        <v>-0.53645333333333323</v>
      </c>
      <c r="R61" s="34">
        <f t="shared" si="7"/>
        <v>-0.52255999999999991</v>
      </c>
      <c r="S61" s="34">
        <f t="shared" si="7"/>
        <v>-0.5086666666666666</v>
      </c>
      <c r="T61" s="34">
        <f t="shared" si="7"/>
        <v>-0.49477333333333329</v>
      </c>
      <c r="U61" s="34">
        <f t="shared" si="7"/>
        <v>-0.48087999999999997</v>
      </c>
      <c r="V61" s="34">
        <f t="shared" si="7"/>
        <v>-0.46698666666666666</v>
      </c>
      <c r="W61" s="34">
        <f t="shared" si="7"/>
        <v>-0.45309333333333335</v>
      </c>
      <c r="X61" s="34">
        <f t="shared" si="7"/>
        <v>-0.43920000000000003</v>
      </c>
      <c r="Y61" s="34">
        <f t="shared" si="7"/>
        <v>-0.42530666666666672</v>
      </c>
      <c r="Z61" s="34">
        <f t="shared" si="7"/>
        <v>-0.41141333333333341</v>
      </c>
      <c r="AA61" s="34">
        <f t="shared" si="7"/>
        <v>-0.3975200000000001</v>
      </c>
      <c r="AB61" s="34">
        <f t="shared" si="7"/>
        <v>-0.38362666666666678</v>
      </c>
      <c r="AC61" s="34">
        <f t="shared" si="7"/>
        <v>-0.36973333333333347</v>
      </c>
      <c r="AD61" s="34">
        <f t="shared" si="7"/>
        <v>-0.35584000000000016</v>
      </c>
      <c r="AE61" s="34">
        <f t="shared" si="7"/>
        <v>-0.34194666666666684</v>
      </c>
      <c r="AF61" s="34">
        <f t="shared" si="7"/>
        <v>-0.32805333333333353</v>
      </c>
      <c r="AG61" s="34">
        <f t="shared" si="7"/>
        <v>-0.31416000000000022</v>
      </c>
      <c r="AH61" s="34">
        <f t="shared" si="7"/>
        <v>-0.3002666666666669</v>
      </c>
      <c r="AI61" s="34">
        <f t="shared" si="7"/>
        <v>-0.28637333333333359</v>
      </c>
      <c r="AJ61" s="34">
        <f t="shared" si="7"/>
        <v>-0.27248000000000028</v>
      </c>
      <c r="AK61" s="34">
        <f t="shared" si="7"/>
        <v>-0.25858666666666696</v>
      </c>
      <c r="AL61" s="34">
        <f t="shared" si="7"/>
        <v>-0.24469333333333362</v>
      </c>
      <c r="AM61" s="34">
        <f t="shared" si="7"/>
        <v>-0.23080000000000028</v>
      </c>
      <c r="AN61" s="34">
        <f t="shared" si="7"/>
        <v>-0.21690666666666694</v>
      </c>
      <c r="AO61" s="34">
        <f t="shared" si="7"/>
        <v>-0.2030133333333336</v>
      </c>
      <c r="AP61" s="34">
        <f t="shared" si="7"/>
        <v>-0.18912000000000026</v>
      </c>
      <c r="AQ61" s="34">
        <f t="shared" si="7"/>
        <v>-0.17522666666666692</v>
      </c>
      <c r="AR61" s="34">
        <f t="shared" si="7"/>
        <v>-0.16133333333333358</v>
      </c>
      <c r="AS61" s="34">
        <f t="shared" si="7"/>
        <v>-0.14744000000000024</v>
      </c>
      <c r="AT61" s="34">
        <f t="shared" si="7"/>
        <v>-0.1335466666666669</v>
      </c>
      <c r="AU61" s="34">
        <f t="shared" si="7"/>
        <v>-0.11965333333333357</v>
      </c>
      <c r="AV61" s="34">
        <f t="shared" si="7"/>
        <v>-0.10576000000000024</v>
      </c>
      <c r="AW61" s="34">
        <f t="shared" si="7"/>
        <v>-9.1866666666666916E-2</v>
      </c>
      <c r="AX61" s="34">
        <f t="shared" si="7"/>
        <v>-7.7973333333333589E-2</v>
      </c>
      <c r="AY61" s="34">
        <f t="shared" si="7"/>
        <v>-6.4080000000000262E-2</v>
      </c>
      <c r="AZ61" s="34">
        <f t="shared" si="7"/>
        <v>-5.3400000000000267E-2</v>
      </c>
      <c r="BA61" s="34">
        <f t="shared" si="7"/>
        <v>-4.5933333333333604E-2</v>
      </c>
      <c r="BB61" s="34">
        <f t="shared" si="7"/>
        <v>-4.1680000000000272E-2</v>
      </c>
      <c r="BC61" s="34">
        <f t="shared" si="7"/>
        <v>-4.0640000000000273E-2</v>
      </c>
      <c r="BD61" s="34">
        <f t="shared" si="7"/>
        <v>-1.8146666666666943E-2</v>
      </c>
    </row>
    <row r="62" spans="1:56" ht="16.5" hidden="1" customHeight="1" outlineLevel="1" x14ac:dyDescent="0.3">
      <c r="A62" s="115"/>
      <c r="B62" s="9" t="s">
        <v>34</v>
      </c>
      <c r="C62" s="9" t="s">
        <v>69</v>
      </c>
      <c r="D62" s="9" t="s">
        <v>40</v>
      </c>
      <c r="E62" s="34">
        <f t="shared" ref="E62:BD62" si="8">E28-E60+E61</f>
        <v>-0.14459999999999998</v>
      </c>
      <c r="F62" s="34">
        <f t="shared" si="8"/>
        <v>-0.28598666666666661</v>
      </c>
      <c r="G62" s="34">
        <f t="shared" si="8"/>
        <v>-0.42415999999999998</v>
      </c>
      <c r="H62" s="34">
        <f t="shared" si="8"/>
        <v>-0.55911999999999995</v>
      </c>
      <c r="I62" s="34">
        <f t="shared" si="8"/>
        <v>0.41913333333333347</v>
      </c>
      <c r="J62" s="34">
        <f t="shared" si="8"/>
        <v>0.26593333333333347</v>
      </c>
      <c r="K62" s="34">
        <f t="shared" si="8"/>
        <v>-0.99405333333333312</v>
      </c>
      <c r="L62" s="34">
        <f t="shared" si="8"/>
        <v>-1.1161599999999998</v>
      </c>
      <c r="M62" s="34">
        <f t="shared" si="8"/>
        <v>-0.12505333333333313</v>
      </c>
      <c r="N62" s="34">
        <f t="shared" si="8"/>
        <v>-0.2653999999999998</v>
      </c>
      <c r="O62" s="34">
        <f t="shared" si="8"/>
        <v>-0.40253333333333319</v>
      </c>
      <c r="P62" s="34">
        <f t="shared" si="8"/>
        <v>-0.53645333333333323</v>
      </c>
      <c r="Q62" s="34">
        <f t="shared" si="8"/>
        <v>-0.52255999999999991</v>
      </c>
      <c r="R62" s="34">
        <f t="shared" si="8"/>
        <v>-0.5086666666666666</v>
      </c>
      <c r="S62" s="34">
        <f t="shared" si="8"/>
        <v>-0.49477333333333329</v>
      </c>
      <c r="T62" s="34">
        <f t="shared" si="8"/>
        <v>-0.48087999999999997</v>
      </c>
      <c r="U62" s="34">
        <f t="shared" si="8"/>
        <v>-0.46698666666666666</v>
      </c>
      <c r="V62" s="34">
        <f t="shared" si="8"/>
        <v>-0.45309333333333335</v>
      </c>
      <c r="W62" s="34">
        <f t="shared" si="8"/>
        <v>-0.43920000000000003</v>
      </c>
      <c r="X62" s="34">
        <f t="shared" si="8"/>
        <v>-0.42530666666666672</v>
      </c>
      <c r="Y62" s="34">
        <f t="shared" si="8"/>
        <v>-0.41141333333333341</v>
      </c>
      <c r="Z62" s="34">
        <f t="shared" si="8"/>
        <v>-0.3975200000000001</v>
      </c>
      <c r="AA62" s="34">
        <f t="shared" si="8"/>
        <v>-0.38362666666666678</v>
      </c>
      <c r="AB62" s="34">
        <f t="shared" si="8"/>
        <v>-0.36973333333333347</v>
      </c>
      <c r="AC62" s="34">
        <f t="shared" si="8"/>
        <v>-0.35584000000000016</v>
      </c>
      <c r="AD62" s="34">
        <f t="shared" si="8"/>
        <v>-0.34194666666666684</v>
      </c>
      <c r="AE62" s="34">
        <f t="shared" si="8"/>
        <v>-0.32805333333333353</v>
      </c>
      <c r="AF62" s="34">
        <f t="shared" si="8"/>
        <v>-0.31416000000000022</v>
      </c>
      <c r="AG62" s="34">
        <f t="shared" si="8"/>
        <v>-0.3002666666666669</v>
      </c>
      <c r="AH62" s="34">
        <f t="shared" si="8"/>
        <v>-0.28637333333333359</v>
      </c>
      <c r="AI62" s="34">
        <f t="shared" si="8"/>
        <v>-0.27248000000000028</v>
      </c>
      <c r="AJ62" s="34">
        <f t="shared" si="8"/>
        <v>-0.25858666666666696</v>
      </c>
      <c r="AK62" s="34">
        <f t="shared" si="8"/>
        <v>-0.24469333333333362</v>
      </c>
      <c r="AL62" s="34">
        <f t="shared" si="8"/>
        <v>-0.23080000000000028</v>
      </c>
      <c r="AM62" s="34">
        <f t="shared" si="8"/>
        <v>-0.21690666666666694</v>
      </c>
      <c r="AN62" s="34">
        <f t="shared" si="8"/>
        <v>-0.2030133333333336</v>
      </c>
      <c r="AO62" s="34">
        <f t="shared" si="8"/>
        <v>-0.18912000000000026</v>
      </c>
      <c r="AP62" s="34">
        <f t="shared" si="8"/>
        <v>-0.17522666666666692</v>
      </c>
      <c r="AQ62" s="34">
        <f t="shared" si="8"/>
        <v>-0.16133333333333358</v>
      </c>
      <c r="AR62" s="34">
        <f t="shared" si="8"/>
        <v>-0.14744000000000024</v>
      </c>
      <c r="AS62" s="34">
        <f t="shared" si="8"/>
        <v>-0.1335466666666669</v>
      </c>
      <c r="AT62" s="34">
        <f t="shared" si="8"/>
        <v>-0.11965333333333357</v>
      </c>
      <c r="AU62" s="34">
        <f t="shared" si="8"/>
        <v>-0.10576000000000024</v>
      </c>
      <c r="AV62" s="34">
        <f t="shared" si="8"/>
        <v>-9.1866666666666916E-2</v>
      </c>
      <c r="AW62" s="34">
        <f t="shared" si="8"/>
        <v>-7.7973333333333589E-2</v>
      </c>
      <c r="AX62" s="34">
        <f t="shared" si="8"/>
        <v>-6.4080000000000262E-2</v>
      </c>
      <c r="AY62" s="34">
        <f t="shared" si="8"/>
        <v>-5.3400000000000267E-2</v>
      </c>
      <c r="AZ62" s="34">
        <f t="shared" si="8"/>
        <v>-4.5933333333333604E-2</v>
      </c>
      <c r="BA62" s="34">
        <f t="shared" si="8"/>
        <v>-4.1680000000000272E-2</v>
      </c>
      <c r="BB62" s="34">
        <f t="shared" si="8"/>
        <v>-4.0640000000000273E-2</v>
      </c>
      <c r="BC62" s="34">
        <f t="shared" si="8"/>
        <v>-1.8146666666666943E-2</v>
      </c>
      <c r="BD62" s="34">
        <f t="shared" si="8"/>
        <v>1.1333333333330559E-3</v>
      </c>
    </row>
    <row r="63" spans="1:56" ht="16.5" collapsed="1" x14ac:dyDescent="0.3">
      <c r="A63" s="115"/>
      <c r="B63" s="9" t="s">
        <v>8</v>
      </c>
      <c r="C63" s="11" t="s">
        <v>68</v>
      </c>
      <c r="D63" s="9" t="s">
        <v>40</v>
      </c>
      <c r="E63" s="34">
        <f>AVERAGE(E61:E62)*'Fixed data'!$C$3</f>
        <v>-3.4920899999999998E-3</v>
      </c>
      <c r="F63" s="34">
        <f>AVERAGE(F61:F62)*'Fixed data'!$C$3</f>
        <v>-1.0398667999999998E-2</v>
      </c>
      <c r="G63" s="34">
        <f>AVERAGE(G61:G62)*'Fixed data'!$C$3</f>
        <v>-1.7150042000000001E-2</v>
      </c>
      <c r="H63" s="34">
        <f>AVERAGE(H61:H62)*'Fixed data'!$C$3</f>
        <v>-2.3746211999999999E-2</v>
      </c>
      <c r="I63" s="34">
        <f>AVERAGE(I61:I62)*'Fixed data'!$C$3</f>
        <v>-3.3806779999999959E-3</v>
      </c>
      <c r="J63" s="34">
        <f>AVERAGE(J61:J62)*'Fixed data'!$C$3</f>
        <v>1.6544360000000008E-2</v>
      </c>
      <c r="K63" s="34">
        <f>AVERAGE(K61:K62)*'Fixed data'!$C$3</f>
        <v>-1.7584097999999992E-2</v>
      </c>
      <c r="L63" s="34">
        <f>AVERAGE(L61:L62)*'Fixed data'!$C$3</f>
        <v>-5.0961651999999989E-2</v>
      </c>
      <c r="M63" s="34">
        <f>AVERAGE(M61:M62)*'Fixed data'!$C$3</f>
        <v>-2.9975301999999995E-2</v>
      </c>
      <c r="N63" s="34">
        <f>AVERAGE(N61:N62)*'Fixed data'!$C$3</f>
        <v>-9.4294479999999913E-3</v>
      </c>
      <c r="O63" s="34">
        <f>AVERAGE(O61:O62)*'Fixed data'!$C$3</f>
        <v>-1.6130589999999993E-2</v>
      </c>
      <c r="P63" s="34">
        <f>AVERAGE(P61:P62)*'Fixed data'!$C$3</f>
        <v>-2.2676527999999994E-2</v>
      </c>
      <c r="Q63" s="34">
        <f>AVERAGE(Q61:Q62)*'Fixed data'!$C$3</f>
        <v>-2.5575171999999997E-2</v>
      </c>
      <c r="R63" s="34">
        <f>AVERAGE(R61:R62)*'Fixed data'!$C$3</f>
        <v>-2.4904123999999996E-2</v>
      </c>
      <c r="S63" s="34">
        <f>AVERAGE(S61:S62)*'Fixed data'!$C$3</f>
        <v>-2.4233075999999999E-2</v>
      </c>
      <c r="T63" s="34">
        <f>AVERAGE(T61:T62)*'Fixed data'!$C$3</f>
        <v>-2.3562027999999999E-2</v>
      </c>
      <c r="U63" s="34">
        <f>AVERAGE(U61:U62)*'Fixed data'!$C$3</f>
        <v>-2.2890980000000002E-2</v>
      </c>
      <c r="V63" s="34">
        <f>AVERAGE(V61:V62)*'Fixed data'!$C$3</f>
        <v>-2.2219932000000001E-2</v>
      </c>
      <c r="W63" s="34">
        <f>AVERAGE(W61:W62)*'Fixed data'!$C$3</f>
        <v>-2.1548884000000001E-2</v>
      </c>
      <c r="X63" s="34">
        <f>AVERAGE(X61:X62)*'Fixed data'!$C$3</f>
        <v>-2.0877836000000004E-2</v>
      </c>
      <c r="Y63" s="34">
        <f>AVERAGE(Y61:Y62)*'Fixed data'!$C$3</f>
        <v>-2.0206788000000003E-2</v>
      </c>
      <c r="Z63" s="34">
        <f>AVERAGE(Z61:Z62)*'Fixed data'!$C$3</f>
        <v>-1.9535740000000006E-2</v>
      </c>
      <c r="AA63" s="34">
        <f>AVERAGE(AA61:AA62)*'Fixed data'!$C$3</f>
        <v>-1.8864692000000006E-2</v>
      </c>
      <c r="AB63" s="34">
        <f>AVERAGE(AB61:AB62)*'Fixed data'!$C$3</f>
        <v>-1.8193644000000009E-2</v>
      </c>
      <c r="AC63" s="34">
        <f>AVERAGE(AC61:AC62)*'Fixed data'!$C$3</f>
        <v>-1.7522596000000008E-2</v>
      </c>
      <c r="AD63" s="34">
        <f>AVERAGE(AD61:AD62)*'Fixed data'!$C$3</f>
        <v>-1.6851548000000008E-2</v>
      </c>
      <c r="AE63" s="34">
        <f>AVERAGE(AE61:AE62)*'Fixed data'!$C$3</f>
        <v>-1.6180500000000011E-2</v>
      </c>
      <c r="AF63" s="34">
        <f>AVERAGE(AF61:AF62)*'Fixed data'!$C$3</f>
        <v>-1.550945200000001E-2</v>
      </c>
      <c r="AG63" s="34">
        <f>AVERAGE(AG61:AG62)*'Fixed data'!$C$3</f>
        <v>-1.4838404000000012E-2</v>
      </c>
      <c r="AH63" s="34">
        <f>AVERAGE(AH61:AH62)*'Fixed data'!$C$3</f>
        <v>-1.4167356000000013E-2</v>
      </c>
      <c r="AI63" s="34">
        <f>AVERAGE(AI61:AI62)*'Fixed data'!$C$3</f>
        <v>-1.3496308000000014E-2</v>
      </c>
      <c r="AJ63" s="34">
        <f>AVERAGE(AJ61:AJ62)*'Fixed data'!$C$3</f>
        <v>-1.2825260000000015E-2</v>
      </c>
      <c r="AK63" s="34">
        <f>AVERAGE(AK61:AK62)*'Fixed data'!$C$3</f>
        <v>-1.2154212000000015E-2</v>
      </c>
      <c r="AL63" s="34">
        <f>AVERAGE(AL61:AL62)*'Fixed data'!$C$3</f>
        <v>-1.1483164000000014E-2</v>
      </c>
      <c r="AM63" s="34">
        <f>AVERAGE(AM61:AM62)*'Fixed data'!$C$3</f>
        <v>-1.0812116000000014E-2</v>
      </c>
      <c r="AN63" s="34">
        <f>AVERAGE(AN61:AN62)*'Fixed data'!$C$3</f>
        <v>-1.0141068000000013E-2</v>
      </c>
      <c r="AO63" s="34">
        <f>AVERAGE(AO61:AO62)*'Fixed data'!$C$3</f>
        <v>-9.4700200000000147E-3</v>
      </c>
      <c r="AP63" s="34">
        <f>AVERAGE(AP61:AP62)*'Fixed data'!$C$3</f>
        <v>-8.7989720000000125E-3</v>
      </c>
      <c r="AQ63" s="34">
        <f>AVERAGE(AQ61:AQ62)*'Fixed data'!$C$3</f>
        <v>-8.1279240000000138E-3</v>
      </c>
      <c r="AR63" s="34">
        <f>AVERAGE(AR61:AR62)*'Fixed data'!$C$3</f>
        <v>-7.4568760000000116E-3</v>
      </c>
      <c r="AS63" s="34">
        <f>AVERAGE(AS61:AS62)*'Fixed data'!$C$3</f>
        <v>-6.785828000000012E-3</v>
      </c>
      <c r="AT63" s="34">
        <f>AVERAGE(AT61:AT62)*'Fixed data'!$C$3</f>
        <v>-6.1147800000000124E-3</v>
      </c>
      <c r="AU63" s="34">
        <f>AVERAGE(AU61:AU62)*'Fixed data'!$C$3</f>
        <v>-5.4437320000000119E-3</v>
      </c>
      <c r="AV63" s="34">
        <f>AVERAGE(AV61:AV62)*'Fixed data'!$C$3</f>
        <v>-4.7726840000000123E-3</v>
      </c>
      <c r="AW63" s="34">
        <f>AVERAGE(AW61:AW62)*'Fixed data'!$C$3</f>
        <v>-4.1016360000000118E-3</v>
      </c>
      <c r="AX63" s="34">
        <f>AVERAGE(AX61:AX62)*'Fixed data'!$C$3</f>
        <v>-3.4305880000000131E-3</v>
      </c>
      <c r="AY63" s="34">
        <f>AVERAGE(AY61:AY62)*'Fixed data'!$C$3</f>
        <v>-2.837142000000013E-3</v>
      </c>
      <c r="AZ63" s="34">
        <f>AVERAGE(AZ61:AZ62)*'Fixed data'!$C$3</f>
        <v>-2.3989000000000133E-3</v>
      </c>
      <c r="BA63" s="34">
        <f>AVERAGE(BA61:BA62)*'Fixed data'!$C$3</f>
        <v>-2.115862000000013E-3</v>
      </c>
      <c r="BB63" s="34">
        <f>AVERAGE(BB61:BB62)*'Fixed data'!$C$3</f>
        <v>-1.9880280000000132E-3</v>
      </c>
      <c r="BC63" s="34">
        <f>AVERAGE(BC61:BC62)*'Fixed data'!$C$3</f>
        <v>-1.4196980000000133E-3</v>
      </c>
      <c r="BD63" s="34">
        <f>AVERAGE(BD61:BD62)*'Fixed data'!$C$3</f>
        <v>-4.108720000000134E-4</v>
      </c>
    </row>
    <row r="64" spans="1:56" ht="15.75" thickBot="1" x14ac:dyDescent="0.35">
      <c r="A64" s="114"/>
      <c r="B64" s="12" t="s">
        <v>95</v>
      </c>
      <c r="C64" s="12" t="s">
        <v>45</v>
      </c>
      <c r="D64" s="12" t="s">
        <v>40</v>
      </c>
      <c r="E64" s="53">
        <f t="shared" ref="E64:BD64" si="9">E29+E60+E63</f>
        <v>-3.9642089999999991E-2</v>
      </c>
      <c r="F64" s="53">
        <f t="shared" si="9"/>
        <v>-4.9762001333333319E-2</v>
      </c>
      <c r="G64" s="53">
        <f t="shared" si="9"/>
        <v>-5.9726708666666656E-2</v>
      </c>
      <c r="H64" s="53">
        <f t="shared" si="9"/>
        <v>-6.9536211999999986E-2</v>
      </c>
      <c r="I64" s="53">
        <f t="shared" si="9"/>
        <v>0.22511598866666663</v>
      </c>
      <c r="J64" s="53">
        <f t="shared" si="9"/>
        <v>-1.1005639999999976E-2</v>
      </c>
      <c r="K64" s="53">
        <f t="shared" si="9"/>
        <v>-0.32584743133333333</v>
      </c>
      <c r="L64" s="53">
        <f t="shared" si="9"/>
        <v>-0.10960498533333331</v>
      </c>
      <c r="M64" s="53">
        <f t="shared" si="9"/>
        <v>0.18566803133333332</v>
      </c>
      <c r="N64" s="53">
        <f t="shared" si="9"/>
        <v>-4.9832781333333312E-2</v>
      </c>
      <c r="O64" s="53">
        <f t="shared" si="9"/>
        <v>-5.9747256666666644E-2</v>
      </c>
      <c r="P64" s="53">
        <f t="shared" si="9"/>
        <v>-6.9506527999999984E-2</v>
      </c>
      <c r="Q64" s="53">
        <f t="shared" si="9"/>
        <v>-3.9468505333333327E-2</v>
      </c>
      <c r="R64" s="53">
        <f t="shared" si="9"/>
        <v>-3.8797457333333327E-2</v>
      </c>
      <c r="S64" s="53">
        <f t="shared" si="9"/>
        <v>-3.8126409333333326E-2</v>
      </c>
      <c r="T64" s="53">
        <f t="shared" si="9"/>
        <v>-3.7455361333333326E-2</v>
      </c>
      <c r="U64" s="53">
        <f t="shared" si="9"/>
        <v>-3.6784313333333332E-2</v>
      </c>
      <c r="V64" s="53">
        <f t="shared" si="9"/>
        <v>-3.6113265333333332E-2</v>
      </c>
      <c r="W64" s="53">
        <f t="shared" si="9"/>
        <v>-3.5442217333333331E-2</v>
      </c>
      <c r="X64" s="53">
        <f t="shared" si="9"/>
        <v>-3.4771169333333331E-2</v>
      </c>
      <c r="Y64" s="53">
        <f t="shared" si="9"/>
        <v>-3.410012133333333E-2</v>
      </c>
      <c r="Z64" s="53">
        <f t="shared" si="9"/>
        <v>-3.3429073333333337E-2</v>
      </c>
      <c r="AA64" s="53">
        <f t="shared" si="9"/>
        <v>-3.2758025333333336E-2</v>
      </c>
      <c r="AB64" s="53">
        <f t="shared" si="9"/>
        <v>-3.2086977333333336E-2</v>
      </c>
      <c r="AC64" s="53">
        <f t="shared" si="9"/>
        <v>-3.1415929333333335E-2</v>
      </c>
      <c r="AD64" s="53">
        <f t="shared" si="9"/>
        <v>-3.0744881333333335E-2</v>
      </c>
      <c r="AE64" s="53">
        <f t="shared" si="9"/>
        <v>-3.0073833333333341E-2</v>
      </c>
      <c r="AF64" s="53">
        <f t="shared" si="9"/>
        <v>-2.9402785333333341E-2</v>
      </c>
      <c r="AG64" s="53">
        <f t="shared" si="9"/>
        <v>-2.873173733333334E-2</v>
      </c>
      <c r="AH64" s="53">
        <f t="shared" si="9"/>
        <v>-2.806068933333334E-2</v>
      </c>
      <c r="AI64" s="53">
        <f t="shared" si="9"/>
        <v>-2.7389641333333343E-2</v>
      </c>
      <c r="AJ64" s="53">
        <f t="shared" si="9"/>
        <v>-2.6718593333333346E-2</v>
      </c>
      <c r="AK64" s="53">
        <f t="shared" si="9"/>
        <v>-2.6047545333333345E-2</v>
      </c>
      <c r="AL64" s="53">
        <f t="shared" si="9"/>
        <v>-2.5376497333333345E-2</v>
      </c>
      <c r="AM64" s="53">
        <f t="shared" si="9"/>
        <v>-2.4705449333333344E-2</v>
      </c>
      <c r="AN64" s="53">
        <f t="shared" si="9"/>
        <v>-2.4034401333333344E-2</v>
      </c>
      <c r="AO64" s="53">
        <f t="shared" si="9"/>
        <v>-2.3363353333333343E-2</v>
      </c>
      <c r="AP64" s="53">
        <f t="shared" si="9"/>
        <v>-2.2692305333333343E-2</v>
      </c>
      <c r="AQ64" s="53">
        <f t="shared" si="9"/>
        <v>-2.2021257333333343E-2</v>
      </c>
      <c r="AR64" s="53">
        <f t="shared" si="9"/>
        <v>-2.1350209333333342E-2</v>
      </c>
      <c r="AS64" s="53">
        <f t="shared" si="9"/>
        <v>-2.0679161333333342E-2</v>
      </c>
      <c r="AT64" s="53">
        <f t="shared" si="9"/>
        <v>-2.0008113333333341E-2</v>
      </c>
      <c r="AU64" s="53">
        <f t="shared" si="9"/>
        <v>-1.9337065333333341E-2</v>
      </c>
      <c r="AV64" s="53">
        <f t="shared" si="9"/>
        <v>-1.866601733333334E-2</v>
      </c>
      <c r="AW64" s="53">
        <f t="shared" si="9"/>
        <v>-1.799496933333334E-2</v>
      </c>
      <c r="AX64" s="53">
        <f t="shared" si="9"/>
        <v>-1.7323921333333343E-2</v>
      </c>
      <c r="AY64" s="53">
        <f t="shared" si="9"/>
        <v>-1.351714200000001E-2</v>
      </c>
      <c r="AZ64" s="53">
        <f t="shared" si="9"/>
        <v>-9.8655666666666777E-3</v>
      </c>
      <c r="BA64" s="53">
        <f t="shared" si="9"/>
        <v>-6.3691953333333464E-3</v>
      </c>
      <c r="BB64" s="53">
        <f t="shared" si="9"/>
        <v>-3.0280280000000125E-3</v>
      </c>
      <c r="BC64" s="53">
        <f t="shared" si="9"/>
        <v>-2.3913031333333345E-2</v>
      </c>
      <c r="BD64" s="53">
        <f t="shared" si="9"/>
        <v>-1.9690872000000012E-2</v>
      </c>
    </row>
    <row r="65" spans="1:56" ht="12.75" customHeight="1" x14ac:dyDescent="0.3">
      <c r="A65" s="170"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1"/>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1"/>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1"/>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1"/>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1"/>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1"/>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1"/>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1"/>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1"/>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1"/>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2"/>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-3.9642089999999991E-2</v>
      </c>
      <c r="F77" s="54">
        <f>IF('Fixed data'!$G$19=FALSE,F64+F76,F64)</f>
        <v>-4.9762001333333319E-2</v>
      </c>
      <c r="G77" s="54">
        <f>IF('Fixed data'!$G$19=FALSE,G64+G76,G64)</f>
        <v>-5.9726708666666656E-2</v>
      </c>
      <c r="H77" s="54">
        <f>IF('Fixed data'!$G$19=FALSE,H64+H76,H64)</f>
        <v>-6.9536211999999986E-2</v>
      </c>
      <c r="I77" s="54">
        <f>IF('Fixed data'!$G$19=FALSE,I64+I76,I64)</f>
        <v>0.22511598866666663</v>
      </c>
      <c r="J77" s="54">
        <f>IF('Fixed data'!$G$19=FALSE,J64+J76,J64)</f>
        <v>-1.1005639999999976E-2</v>
      </c>
      <c r="K77" s="54">
        <f>IF('Fixed data'!$G$19=FALSE,K64+K76,K64)</f>
        <v>-0.32584743133333333</v>
      </c>
      <c r="L77" s="54">
        <f>IF('Fixed data'!$G$19=FALSE,L64+L76,L64)</f>
        <v>-0.10960498533333331</v>
      </c>
      <c r="M77" s="54">
        <f>IF('Fixed data'!$G$19=FALSE,M64+M76,M64)</f>
        <v>0.18566803133333332</v>
      </c>
      <c r="N77" s="54">
        <f>IF('Fixed data'!$G$19=FALSE,N64+N76,N64)</f>
        <v>-4.9832781333333312E-2</v>
      </c>
      <c r="O77" s="54">
        <f>IF('Fixed data'!$G$19=FALSE,O64+O76,O64)</f>
        <v>-5.9747256666666644E-2</v>
      </c>
      <c r="P77" s="54">
        <f>IF('Fixed data'!$G$19=FALSE,P64+P76,P64)</f>
        <v>-6.9506527999999984E-2</v>
      </c>
      <c r="Q77" s="54">
        <f>IF('Fixed data'!$G$19=FALSE,Q64+Q76,Q64)</f>
        <v>-3.9468505333333327E-2</v>
      </c>
      <c r="R77" s="54">
        <f>IF('Fixed data'!$G$19=FALSE,R64+R76,R64)</f>
        <v>-3.8797457333333327E-2</v>
      </c>
      <c r="S77" s="54">
        <f>IF('Fixed data'!$G$19=FALSE,S64+S76,S64)</f>
        <v>-3.8126409333333326E-2</v>
      </c>
      <c r="T77" s="54">
        <f>IF('Fixed data'!$G$19=FALSE,T64+T76,T64)</f>
        <v>-3.7455361333333326E-2</v>
      </c>
      <c r="U77" s="54">
        <f>IF('Fixed data'!$G$19=FALSE,U64+U76,U64)</f>
        <v>-3.6784313333333332E-2</v>
      </c>
      <c r="V77" s="54">
        <f>IF('Fixed data'!$G$19=FALSE,V64+V76,V64)</f>
        <v>-3.6113265333333332E-2</v>
      </c>
      <c r="W77" s="54">
        <f>IF('Fixed data'!$G$19=FALSE,W64+W76,W64)</f>
        <v>-3.5442217333333331E-2</v>
      </c>
      <c r="X77" s="54">
        <f>IF('Fixed data'!$G$19=FALSE,X64+X76,X64)</f>
        <v>-3.4771169333333331E-2</v>
      </c>
      <c r="Y77" s="54">
        <f>IF('Fixed data'!$G$19=FALSE,Y64+Y76,Y64)</f>
        <v>-3.410012133333333E-2</v>
      </c>
      <c r="Z77" s="54">
        <f>IF('Fixed data'!$G$19=FALSE,Z64+Z76,Z64)</f>
        <v>-3.3429073333333337E-2</v>
      </c>
      <c r="AA77" s="54">
        <f>IF('Fixed data'!$G$19=FALSE,AA64+AA76,AA64)</f>
        <v>-3.2758025333333336E-2</v>
      </c>
      <c r="AB77" s="54">
        <f>IF('Fixed data'!$G$19=FALSE,AB64+AB76,AB64)</f>
        <v>-3.2086977333333336E-2</v>
      </c>
      <c r="AC77" s="54">
        <f>IF('Fixed data'!$G$19=FALSE,AC64+AC76,AC64)</f>
        <v>-3.1415929333333335E-2</v>
      </c>
      <c r="AD77" s="54">
        <f>IF('Fixed data'!$G$19=FALSE,AD64+AD76,AD64)</f>
        <v>-3.0744881333333335E-2</v>
      </c>
      <c r="AE77" s="54">
        <f>IF('Fixed data'!$G$19=FALSE,AE64+AE76,AE64)</f>
        <v>-3.0073833333333341E-2</v>
      </c>
      <c r="AF77" s="54">
        <f>IF('Fixed data'!$G$19=FALSE,AF64+AF76,AF64)</f>
        <v>-2.9402785333333341E-2</v>
      </c>
      <c r="AG77" s="54">
        <f>IF('Fixed data'!$G$19=FALSE,AG64+AG76,AG64)</f>
        <v>-2.873173733333334E-2</v>
      </c>
      <c r="AH77" s="54">
        <f>IF('Fixed data'!$G$19=FALSE,AH64+AH76,AH64)</f>
        <v>-2.806068933333334E-2</v>
      </c>
      <c r="AI77" s="54">
        <f>IF('Fixed data'!$G$19=FALSE,AI64+AI76,AI64)</f>
        <v>-2.7389641333333343E-2</v>
      </c>
      <c r="AJ77" s="54">
        <f>IF('Fixed data'!$G$19=FALSE,AJ64+AJ76,AJ64)</f>
        <v>-2.6718593333333346E-2</v>
      </c>
      <c r="AK77" s="54">
        <f>IF('Fixed data'!$G$19=FALSE,AK64+AK76,AK64)</f>
        <v>-2.6047545333333345E-2</v>
      </c>
      <c r="AL77" s="54">
        <f>IF('Fixed data'!$G$19=FALSE,AL64+AL76,AL64)</f>
        <v>-2.5376497333333345E-2</v>
      </c>
      <c r="AM77" s="54">
        <f>IF('Fixed data'!$G$19=FALSE,AM64+AM76,AM64)</f>
        <v>-2.4705449333333344E-2</v>
      </c>
      <c r="AN77" s="54">
        <f>IF('Fixed data'!$G$19=FALSE,AN64+AN76,AN64)</f>
        <v>-2.4034401333333344E-2</v>
      </c>
      <c r="AO77" s="54">
        <f>IF('Fixed data'!$G$19=FALSE,AO64+AO76,AO64)</f>
        <v>-2.3363353333333343E-2</v>
      </c>
      <c r="AP77" s="54">
        <f>IF('Fixed data'!$G$19=FALSE,AP64+AP76,AP64)</f>
        <v>-2.2692305333333343E-2</v>
      </c>
      <c r="AQ77" s="54">
        <f>IF('Fixed data'!$G$19=FALSE,AQ64+AQ76,AQ64)</f>
        <v>-2.2021257333333343E-2</v>
      </c>
      <c r="AR77" s="54">
        <f>IF('Fixed data'!$G$19=FALSE,AR64+AR76,AR64)</f>
        <v>-2.1350209333333342E-2</v>
      </c>
      <c r="AS77" s="54">
        <f>IF('Fixed data'!$G$19=FALSE,AS64+AS76,AS64)</f>
        <v>-2.0679161333333342E-2</v>
      </c>
      <c r="AT77" s="54">
        <f>IF('Fixed data'!$G$19=FALSE,AT64+AT76,AT64)</f>
        <v>-2.0008113333333341E-2</v>
      </c>
      <c r="AU77" s="54">
        <f>IF('Fixed data'!$G$19=FALSE,AU64+AU76,AU64)</f>
        <v>-1.9337065333333341E-2</v>
      </c>
      <c r="AV77" s="54">
        <f>IF('Fixed data'!$G$19=FALSE,AV64+AV76,AV64)</f>
        <v>-1.866601733333334E-2</v>
      </c>
      <c r="AW77" s="54">
        <f>IF('Fixed data'!$G$19=FALSE,AW64+AW76,AW64)</f>
        <v>-1.799496933333334E-2</v>
      </c>
      <c r="AX77" s="54">
        <f>IF('Fixed data'!$G$19=FALSE,AX64+AX76,AX64)</f>
        <v>-1.7323921333333343E-2</v>
      </c>
      <c r="AY77" s="54">
        <f>IF('Fixed data'!$G$19=FALSE,AY64+AY76,AY64)</f>
        <v>-1.351714200000001E-2</v>
      </c>
      <c r="AZ77" s="54">
        <f>IF('Fixed data'!$G$19=FALSE,AZ64+AZ76,AZ64)</f>
        <v>-9.8655666666666777E-3</v>
      </c>
      <c r="BA77" s="54">
        <f>IF('Fixed data'!$G$19=FALSE,BA64+BA76,BA64)</f>
        <v>-6.3691953333333464E-3</v>
      </c>
      <c r="BB77" s="54">
        <f>IF('Fixed data'!$G$19=FALSE,BB64+BB76,BB64)</f>
        <v>-3.0280280000000125E-3</v>
      </c>
      <c r="BC77" s="54">
        <f>IF('Fixed data'!$G$19=FALSE,BC64+BC76,BC64)</f>
        <v>-2.3913031333333345E-2</v>
      </c>
      <c r="BD77" s="54">
        <f>IF('Fixed data'!$G$19=FALSE,BD64+BD76,BD64)</f>
        <v>-1.9690872000000012E-2</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-3.8301536231884051E-2</v>
      </c>
      <c r="F80" s="55">
        <f t="shared" ref="F80:BD80" si="11">F77*F78</f>
        <v>-4.6453360716313868E-2</v>
      </c>
      <c r="G80" s="55">
        <f t="shared" si="11"/>
        <v>-5.3870069215459046E-2</v>
      </c>
      <c r="H80" s="55">
        <f t="shared" si="11"/>
        <v>-6.0596791491000189E-2</v>
      </c>
      <c r="I80" s="55">
        <f t="shared" si="11"/>
        <v>0.18954162188816095</v>
      </c>
      <c r="J80" s="55">
        <f t="shared" si="11"/>
        <v>-8.9530952310191581E-3</v>
      </c>
      <c r="K80" s="55">
        <f t="shared" si="11"/>
        <v>-0.25611313559004145</v>
      </c>
      <c r="L80" s="55">
        <f t="shared" si="11"/>
        <v>-8.3235292481045969E-2</v>
      </c>
      <c r="M80" s="55">
        <f t="shared" si="11"/>
        <v>0.1362303851347384</v>
      </c>
      <c r="N80" s="55">
        <f t="shared" si="11"/>
        <v>-3.5327396226685133E-2</v>
      </c>
      <c r="O80" s="55">
        <f t="shared" si="11"/>
        <v>-4.0923627360914587E-2</v>
      </c>
      <c r="P80" s="55">
        <f t="shared" si="11"/>
        <v>-4.5998259352465681E-2</v>
      </c>
      <c r="Q80" s="55">
        <f t="shared" si="11"/>
        <v>-2.5236326220324071E-2</v>
      </c>
      <c r="R80" s="55">
        <f t="shared" si="11"/>
        <v>-2.3968362649569499E-2</v>
      </c>
      <c r="S80" s="55">
        <f t="shared" si="11"/>
        <v>-2.2757296052915866E-2</v>
      </c>
      <c r="T80" s="55">
        <f t="shared" si="11"/>
        <v>-2.1600728306346795E-2</v>
      </c>
      <c r="U80" s="55">
        <f t="shared" si="11"/>
        <v>-2.0496358413239046E-2</v>
      </c>
      <c r="V80" s="55">
        <f t="shared" si="11"/>
        <v>-1.9441978677736265E-2</v>
      </c>
      <c r="W80" s="55">
        <f t="shared" si="11"/>
        <v>-1.8435471025858269E-2</v>
      </c>
      <c r="X80" s="55">
        <f t="shared" si="11"/>
        <v>-1.7474803468730048E-2</v>
      </c>
      <c r="Y80" s="55">
        <f t="shared" si="11"/>
        <v>-1.6558026702525555E-2</v>
      </c>
      <c r="Z80" s="55">
        <f t="shared" si="11"/>
        <v>-1.5683270839924244E-2</v>
      </c>
      <c r="AA80" s="55">
        <f t="shared" si="11"/>
        <v>-1.4848742268074052E-2</v>
      </c>
      <c r="AB80" s="55">
        <f t="shared" si="11"/>
        <v>-1.4052720628242478E-2</v>
      </c>
      <c r="AC80" s="55">
        <f t="shared" si="11"/>
        <v>-1.3293555912518729E-2</v>
      </c>
      <c r="AD80" s="55">
        <f t="shared" si="11"/>
        <v>-1.2569665673104425E-2</v>
      </c>
      <c r="AE80" s="55">
        <f t="shared" si="11"/>
        <v>-1.1879532339898188E-2</v>
      </c>
      <c r="AF80" s="55">
        <f t="shared" si="11"/>
        <v>-1.122170064224119E-2</v>
      </c>
      <c r="AG80" s="55">
        <f t="shared" si="11"/>
        <v>-1.0594775130846536E-2</v>
      </c>
      <c r="AH80" s="55">
        <f t="shared" si="11"/>
        <v>-9.9974177960849824E-3</v>
      </c>
      <c r="AI80" s="55">
        <f t="shared" si="11"/>
        <v>-1.0955504443905773E-2</v>
      </c>
      <c r="AJ80" s="55">
        <f t="shared" si="11"/>
        <v>-1.0375819291378376E-2</v>
      </c>
      <c r="AK80" s="55">
        <f t="shared" si="11"/>
        <v>-9.8206082536843025E-3</v>
      </c>
      <c r="AL80" s="55">
        <f t="shared" si="11"/>
        <v>-9.2889374221993507E-3</v>
      </c>
      <c r="AM80" s="55">
        <f t="shared" si="11"/>
        <v>-8.7799065284629614E-3</v>
      </c>
      <c r="AN80" s="55">
        <f t="shared" si="11"/>
        <v>-8.2926477768256682E-3</v>
      </c>
      <c r="AO80" s="55">
        <f t="shared" si="11"/>
        <v>-7.8263247165594463E-3</v>
      </c>
      <c r="AP80" s="55">
        <f t="shared" si="11"/>
        <v>-7.3801311521225297E-3</v>
      </c>
      <c r="AQ80" s="55">
        <f t="shared" si="11"/>
        <v>-6.9532900903129056E-3</v>
      </c>
      <c r="AR80" s="55">
        <f t="shared" si="11"/>
        <v>-6.5450527230861144E-3</v>
      </c>
      <c r="AS80" s="55">
        <f t="shared" si="11"/>
        <v>-6.1546974448529442E-3</v>
      </c>
      <c r="AT80" s="55">
        <f t="shared" si="11"/>
        <v>-5.7815289031114617E-3</v>
      </c>
      <c r="AU80" s="55">
        <f t="shared" si="11"/>
        <v>-5.4248770813051829E-3</v>
      </c>
      <c r="AV80" s="55">
        <f t="shared" si="11"/>
        <v>-5.084096412835532E-3</v>
      </c>
      <c r="AW80" s="55">
        <f t="shared" si="11"/>
        <v>-4.7585649251918284E-3</v>
      </c>
      <c r="AX80" s="55">
        <f t="shared" si="11"/>
        <v>-4.447683413196E-3</v>
      </c>
      <c r="AY80" s="55">
        <f t="shared" si="11"/>
        <v>-3.3692661209443944E-3</v>
      </c>
      <c r="AZ80" s="55">
        <f t="shared" si="11"/>
        <v>-2.3874553040152649E-3</v>
      </c>
      <c r="BA80" s="55">
        <f t="shared" si="11"/>
        <v>-1.4964443045401142E-3</v>
      </c>
      <c r="BB80" s="55">
        <f t="shared" si="11"/>
        <v>-6.9071462460161201E-4</v>
      </c>
      <c r="BC80" s="55">
        <f t="shared" si="11"/>
        <v>-5.2958560644345209E-3</v>
      </c>
      <c r="BD80" s="55">
        <f t="shared" si="11"/>
        <v>-4.2337895281683805E-3</v>
      </c>
    </row>
    <row r="81" spans="1:56" x14ac:dyDescent="0.3">
      <c r="A81" s="74"/>
      <c r="B81" s="15" t="s">
        <v>18</v>
      </c>
      <c r="C81" s="15"/>
      <c r="D81" s="14" t="s">
        <v>40</v>
      </c>
      <c r="E81" s="56">
        <f>+E80</f>
        <v>-3.8301536231884051E-2</v>
      </c>
      <c r="F81" s="56">
        <f t="shared" ref="F81:BD81" si="12">+E81+F80</f>
        <v>-8.4754896948197919E-2</v>
      </c>
      <c r="G81" s="56">
        <f t="shared" si="12"/>
        <v>-0.13862496616365697</v>
      </c>
      <c r="H81" s="56">
        <f t="shared" si="12"/>
        <v>-0.19922175765465716</v>
      </c>
      <c r="I81" s="56">
        <f t="shared" si="12"/>
        <v>-9.6801357664962062E-3</v>
      </c>
      <c r="J81" s="56">
        <f t="shared" si="12"/>
        <v>-1.8633230997515363E-2</v>
      </c>
      <c r="K81" s="56">
        <f t="shared" si="12"/>
        <v>-0.2747463665875568</v>
      </c>
      <c r="L81" s="56">
        <f t="shared" si="12"/>
        <v>-0.3579816590686028</v>
      </c>
      <c r="M81" s="56">
        <f t="shared" si="12"/>
        <v>-0.2217512739338644</v>
      </c>
      <c r="N81" s="56">
        <f t="shared" si="12"/>
        <v>-0.25707867016054953</v>
      </c>
      <c r="O81" s="56">
        <f t="shared" si="12"/>
        <v>-0.29800229752146412</v>
      </c>
      <c r="P81" s="56">
        <f t="shared" si="12"/>
        <v>-0.34400055687392983</v>
      </c>
      <c r="Q81" s="56">
        <f t="shared" si="12"/>
        <v>-0.3692368830942539</v>
      </c>
      <c r="R81" s="56">
        <f t="shared" si="12"/>
        <v>-0.39320524574382337</v>
      </c>
      <c r="S81" s="56">
        <f t="shared" si="12"/>
        <v>-0.41596254179673925</v>
      </c>
      <c r="T81" s="56">
        <f t="shared" si="12"/>
        <v>-0.43756327010308604</v>
      </c>
      <c r="U81" s="56">
        <f t="shared" si="12"/>
        <v>-0.45805962851632509</v>
      </c>
      <c r="V81" s="56">
        <f t="shared" si="12"/>
        <v>-0.47750160719406137</v>
      </c>
      <c r="W81" s="56">
        <f t="shared" si="12"/>
        <v>-0.49593707821991961</v>
      </c>
      <c r="X81" s="56">
        <f t="shared" si="12"/>
        <v>-0.51341188168864971</v>
      </c>
      <c r="Y81" s="56">
        <f t="shared" si="12"/>
        <v>-0.5299699083911753</v>
      </c>
      <c r="Z81" s="56">
        <f t="shared" si="12"/>
        <v>-0.54565317923109957</v>
      </c>
      <c r="AA81" s="56">
        <f t="shared" si="12"/>
        <v>-0.56050192149917366</v>
      </c>
      <c r="AB81" s="56">
        <f t="shared" si="12"/>
        <v>-0.57455464212741614</v>
      </c>
      <c r="AC81" s="56">
        <f t="shared" si="12"/>
        <v>-0.58784819803993482</v>
      </c>
      <c r="AD81" s="56">
        <f t="shared" si="12"/>
        <v>-0.60041786371303929</v>
      </c>
      <c r="AE81" s="56">
        <f t="shared" si="12"/>
        <v>-0.61229739605293743</v>
      </c>
      <c r="AF81" s="56">
        <f t="shared" si="12"/>
        <v>-0.62351909669517858</v>
      </c>
      <c r="AG81" s="56">
        <f t="shared" si="12"/>
        <v>-0.63411387182602508</v>
      </c>
      <c r="AH81" s="56">
        <f t="shared" si="12"/>
        <v>-0.64411128962211006</v>
      </c>
      <c r="AI81" s="56">
        <f t="shared" si="12"/>
        <v>-0.65506679406601587</v>
      </c>
      <c r="AJ81" s="56">
        <f t="shared" si="12"/>
        <v>-0.6654426133573943</v>
      </c>
      <c r="AK81" s="56">
        <f t="shared" si="12"/>
        <v>-0.67526322161107855</v>
      </c>
      <c r="AL81" s="56">
        <f t="shared" si="12"/>
        <v>-0.68455215903327793</v>
      </c>
      <c r="AM81" s="56">
        <f t="shared" si="12"/>
        <v>-0.69333206556174087</v>
      </c>
      <c r="AN81" s="56">
        <f t="shared" si="12"/>
        <v>-0.70162471333856657</v>
      </c>
      <c r="AO81" s="56">
        <f t="shared" si="12"/>
        <v>-0.70945103805512599</v>
      </c>
      <c r="AP81" s="56">
        <f t="shared" si="12"/>
        <v>-0.71683116920724854</v>
      </c>
      <c r="AQ81" s="56">
        <f t="shared" si="12"/>
        <v>-0.72378445929756141</v>
      </c>
      <c r="AR81" s="56">
        <f t="shared" si="12"/>
        <v>-0.73032951202064755</v>
      </c>
      <c r="AS81" s="56">
        <f t="shared" si="12"/>
        <v>-0.73648420946550053</v>
      </c>
      <c r="AT81" s="56">
        <f t="shared" si="12"/>
        <v>-0.74226573836861198</v>
      </c>
      <c r="AU81" s="56">
        <f t="shared" si="12"/>
        <v>-0.74769061544991722</v>
      </c>
      <c r="AV81" s="56">
        <f t="shared" si="12"/>
        <v>-0.7527747118627528</v>
      </c>
      <c r="AW81" s="56">
        <f t="shared" si="12"/>
        <v>-0.75753327678794458</v>
      </c>
      <c r="AX81" s="56">
        <f t="shared" si="12"/>
        <v>-0.76198096020114059</v>
      </c>
      <c r="AY81" s="56">
        <f t="shared" si="12"/>
        <v>-0.76535022632208494</v>
      </c>
      <c r="AZ81" s="56">
        <f t="shared" si="12"/>
        <v>-0.76773768162610023</v>
      </c>
      <c r="BA81" s="56">
        <f t="shared" si="12"/>
        <v>-0.76923412593064033</v>
      </c>
      <c r="BB81" s="56">
        <f t="shared" si="12"/>
        <v>-0.76992484055524191</v>
      </c>
      <c r="BC81" s="56">
        <f t="shared" si="12"/>
        <v>-0.77522069661967641</v>
      </c>
      <c r="BD81" s="56">
        <f t="shared" si="12"/>
        <v>-0.77945448614784474</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3"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3"/>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3"/>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3"/>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3"/>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3"/>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3"/>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3"/>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B19">
      <formula1>$B$170:$B$214</formula1>
    </dataValidation>
    <dataValidation type="list" allowBlank="1" showInputMessage="1" showErrorMessage="1" sqref="B14:B18 B20: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17"/>
  <sheetViews>
    <sheetView workbookViewId="0">
      <selection activeCell="C30" sqref="C30"/>
    </sheetView>
  </sheetViews>
  <sheetFormatPr defaultRowHeight="15" x14ac:dyDescent="0.25"/>
  <cols>
    <col min="1" max="1" width="5.85546875" customWidth="1"/>
    <col min="2" max="2" width="14" bestFit="1" customWidth="1"/>
    <col min="3" max="3" width="97.5703125" bestFit="1" customWidth="1"/>
  </cols>
  <sheetData>
    <row r="1" spans="1:3" ht="18.75" x14ac:dyDescent="0.3">
      <c r="A1" s="1" t="s">
        <v>82</v>
      </c>
    </row>
    <row r="2" spans="1:3" x14ac:dyDescent="0.25">
      <c r="A2" t="s">
        <v>78</v>
      </c>
    </row>
    <row r="5" spans="1:3" x14ac:dyDescent="0.25">
      <c r="A5" s="177" t="s">
        <v>11</v>
      </c>
      <c r="B5" s="131" t="s">
        <v>196</v>
      </c>
      <c r="C5" s="132" t="s">
        <v>345</v>
      </c>
    </row>
    <row r="6" spans="1:3" ht="90" x14ac:dyDescent="0.25">
      <c r="A6" s="178"/>
      <c r="B6" s="61" t="s">
        <v>194</v>
      </c>
      <c r="C6" s="139" t="s">
        <v>348</v>
      </c>
    </row>
    <row r="7" spans="1:3" x14ac:dyDescent="0.25">
      <c r="A7" s="178"/>
      <c r="B7" s="61" t="s">
        <v>198</v>
      </c>
      <c r="C7" s="133"/>
    </row>
    <row r="8" spans="1:3" x14ac:dyDescent="0.25">
      <c r="A8" s="178"/>
      <c r="B8" s="61" t="s">
        <v>198</v>
      </c>
      <c r="C8" s="133"/>
    </row>
    <row r="9" spans="1:3" x14ac:dyDescent="0.25">
      <c r="A9" s="178"/>
      <c r="B9" s="61" t="s">
        <v>198</v>
      </c>
      <c r="C9" s="133"/>
    </row>
    <row r="10" spans="1:3" ht="15.75" x14ac:dyDescent="0.3">
      <c r="A10" s="179"/>
      <c r="B10" s="134" t="s">
        <v>197</v>
      </c>
      <c r="C10" s="135"/>
    </row>
    <row r="11" spans="1:3" x14ac:dyDescent="0.25">
      <c r="A11" s="182" t="s">
        <v>301</v>
      </c>
      <c r="B11" s="131" t="s">
        <v>196</v>
      </c>
      <c r="C11" s="132" t="s">
        <v>346</v>
      </c>
    </row>
    <row r="12" spans="1:3" x14ac:dyDescent="0.25">
      <c r="A12" s="180"/>
      <c r="B12" s="61" t="s">
        <v>198</v>
      </c>
      <c r="C12" s="136"/>
    </row>
    <row r="13" spans="1:3" x14ac:dyDescent="0.25">
      <c r="A13" s="180"/>
      <c r="B13" s="61" t="s">
        <v>198</v>
      </c>
      <c r="C13" s="136"/>
    </row>
    <row r="14" spans="1:3" x14ac:dyDescent="0.25">
      <c r="A14" s="180"/>
      <c r="B14" s="61" t="s">
        <v>198</v>
      </c>
      <c r="C14" s="136"/>
    </row>
    <row r="15" spans="1:3" x14ac:dyDescent="0.25">
      <c r="A15" s="180"/>
      <c r="B15" s="61" t="s">
        <v>198</v>
      </c>
      <c r="C15" s="136"/>
    </row>
    <row r="16" spans="1:3" x14ac:dyDescent="0.25">
      <c r="A16" s="180"/>
      <c r="B16" s="61" t="s">
        <v>198</v>
      </c>
      <c r="C16" s="136"/>
    </row>
    <row r="17" spans="1:3" x14ac:dyDescent="0.25">
      <c r="A17" s="181"/>
      <c r="B17" s="137" t="s">
        <v>321</v>
      </c>
      <c r="C17" s="138"/>
    </row>
  </sheetData>
  <mergeCells count="2">
    <mergeCell ref="A5:A10"/>
    <mergeCell ref="A11:A17"/>
  </mergeCells>
  <dataValidations count="4">
    <dataValidation type="list" allowBlank="1" showInputMessage="1" showErrorMessage="1" sqref="B7:B10">
      <formula1>$B$113:$B$159</formula1>
    </dataValidation>
    <dataValidation type="list" allowBlank="1" showInputMessage="1" showErrorMessage="1" sqref="B5">
      <formula1>$B$113:$B$157</formula1>
    </dataValidation>
    <dataValidation type="list" allowBlank="1" showInputMessage="1" showErrorMessage="1" sqref="B6 B12:B16">
      <formula1>$B$170:$B$216</formula1>
    </dataValidation>
    <dataValidation type="list" allowBlank="1" showInputMessage="1" showErrorMessage="1" sqref="B11">
      <formula1>$B$170:$B$214</formula1>
    </dataValidation>
  </dataValidations>
  <pageMargins left="0.7" right="0.7" top="0.75" bottom="0.75" header="0.3" footer="0.3"/>
  <pageSetup paperSize="9" orientation="portrait" r:id="rId1"/>
  <drawing r:id="rId2"/>
  <legacyDrawing r:id="rId3"/>
  <oleObjects>
    <mc:AlternateContent xmlns:mc="http://schemas.openxmlformats.org/markup-compatibility/2006">
      <mc:Choice Requires="x14">
        <oleObject progId="Excel.Sheet.12" dvAspect="DVASPECT_ICON" shapeId="5121" r:id="rId4">
          <objectPr defaultSize="0" autoPict="0" r:id="rId5">
            <anchor moveWithCells="1" sizeWithCells="1">
              <from>
                <xdr:col>2</xdr:col>
                <xdr:colOff>3009900</xdr:colOff>
                <xdr:row>5</xdr:row>
                <xdr:rowOff>571500</xdr:rowOff>
              </from>
              <to>
                <xdr:col>2</xdr:col>
                <xdr:colOff>3924300</xdr:colOff>
                <xdr:row>6</xdr:row>
                <xdr:rowOff>0</xdr:rowOff>
              </to>
            </anchor>
          </objectPr>
        </oleObject>
      </mc:Choice>
      <mc:Fallback>
        <oleObject progId="Excel.Sheet.12" dvAspect="DVASPECT_ICON" shapeId="512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6" activePane="bottomRight" state="frozen"/>
      <selection activeCell="E44" sqref="E44"/>
      <selection pane="topRight" activeCell="E44" sqref="E44"/>
      <selection pane="bottomLeft" activeCell="E44" sqref="E44"/>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355</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79"/>
      <c r="AR3" s="79"/>
      <c r="AS3" s="79"/>
      <c r="AT3" s="79"/>
      <c r="AU3" s="79"/>
      <c r="AV3" s="79"/>
      <c r="AW3" s="79"/>
      <c r="AX3" s="22"/>
      <c r="AY3" s="22"/>
      <c r="AZ3" s="22"/>
      <c r="BA3" s="22"/>
      <c r="BB3" s="22"/>
      <c r="BC3" s="22"/>
      <c r="BD3" s="22"/>
    </row>
    <row r="4" spans="1:56" x14ac:dyDescent="0.3">
      <c r="B4" s="48">
        <v>16</v>
      </c>
      <c r="C4" s="44">
        <f>INDEX($E$81:$BD$81,1,$C$9+$B4-1)</f>
        <v>-0.30104162027291353</v>
      </c>
      <c r="D4" s="9"/>
      <c r="E4" s="9"/>
      <c r="F4" s="86"/>
      <c r="G4" s="9"/>
      <c r="I4" s="40"/>
      <c r="AQ4" s="22"/>
      <c r="AR4" s="22"/>
      <c r="AS4" s="22"/>
      <c r="AT4" s="22"/>
      <c r="AU4" s="22"/>
      <c r="AV4" s="22"/>
      <c r="AW4" s="22"/>
      <c r="AX4" s="22"/>
      <c r="AY4" s="22"/>
      <c r="AZ4" s="22"/>
      <c r="BA4" s="22"/>
      <c r="BB4" s="22"/>
      <c r="BC4" s="22"/>
      <c r="BD4" s="22"/>
    </row>
    <row r="5" spans="1:56" x14ac:dyDescent="0.3">
      <c r="B5" s="48">
        <v>24</v>
      </c>
      <c r="C5" s="44">
        <f>INDEX($E$81:$BD$81,1,$C$9+$B5-1)</f>
        <v>-0.38807838416152762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-0.44566093875877955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-0.50368583385278631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3"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4" t="s">
        <v>11</v>
      </c>
      <c r="B13" s="61" t="s">
        <v>196</v>
      </c>
      <c r="C13" s="60"/>
      <c r="D13" s="61" t="s">
        <v>40</v>
      </c>
      <c r="E13" s="62">
        <v>-1.6649999999999998</v>
      </c>
      <c r="F13" s="62">
        <v>0</v>
      </c>
      <c r="G13" s="62">
        <v>0</v>
      </c>
      <c r="H13" s="62">
        <v>0</v>
      </c>
      <c r="I13" s="62">
        <v>0</v>
      </c>
      <c r="J13" s="62">
        <v>0</v>
      </c>
      <c r="K13" s="62">
        <v>-1.6649999999999998</v>
      </c>
      <c r="L13" s="62">
        <v>0</v>
      </c>
      <c r="M13" s="62">
        <v>0</v>
      </c>
      <c r="N13" s="62">
        <v>0</v>
      </c>
      <c r="O13" s="62">
        <v>0</v>
      </c>
      <c r="P13" s="62">
        <v>0</v>
      </c>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75"/>
      <c r="B14" s="61" t="s">
        <v>194</v>
      </c>
      <c r="C14" s="60"/>
      <c r="D14" s="61" t="s">
        <v>40</v>
      </c>
      <c r="E14" s="62">
        <v>-0.18074999999999999</v>
      </c>
      <c r="F14" s="62">
        <v>-0.18074999999999999</v>
      </c>
      <c r="G14" s="62">
        <v>-0.18074999999999999</v>
      </c>
      <c r="H14" s="62">
        <v>-0.18074999999999999</v>
      </c>
      <c r="I14" s="62">
        <v>-0.18074999999999999</v>
      </c>
      <c r="J14" s="62">
        <v>-0.18074999999999999</v>
      </c>
      <c r="K14" s="62">
        <v>-0.18074999999999999</v>
      </c>
      <c r="L14" s="62">
        <v>-0.18074999999999999</v>
      </c>
      <c r="M14" s="62">
        <v>-0.18074999999999999</v>
      </c>
      <c r="N14" s="62">
        <v>-0.18074999999999999</v>
      </c>
      <c r="O14" s="62">
        <v>-0.18074999999999999</v>
      </c>
      <c r="P14" s="62">
        <v>-0.18074999999999999</v>
      </c>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5"/>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5"/>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5"/>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6"/>
      <c r="B18" s="124" t="s">
        <v>197</v>
      </c>
      <c r="C18" s="130"/>
      <c r="D18" s="125" t="s">
        <v>40</v>
      </c>
      <c r="E18" s="59">
        <f>SUM(E13:E17)</f>
        <v>-1.8457499999999998</v>
      </c>
      <c r="F18" s="59">
        <f t="shared" ref="F18:AW18" si="0">SUM(F13:F17)</f>
        <v>-0.18074999999999999</v>
      </c>
      <c r="G18" s="59">
        <f t="shared" si="0"/>
        <v>-0.18074999999999999</v>
      </c>
      <c r="H18" s="59">
        <f t="shared" si="0"/>
        <v>-0.18074999999999999</v>
      </c>
      <c r="I18" s="59">
        <f t="shared" si="0"/>
        <v>-0.18074999999999999</v>
      </c>
      <c r="J18" s="59">
        <f t="shared" si="0"/>
        <v>-0.18074999999999999</v>
      </c>
      <c r="K18" s="59">
        <f t="shared" si="0"/>
        <v>-1.8457499999999998</v>
      </c>
      <c r="L18" s="59">
        <f t="shared" si="0"/>
        <v>-0.18074999999999999</v>
      </c>
      <c r="M18" s="59">
        <f t="shared" si="0"/>
        <v>-0.18074999999999999</v>
      </c>
      <c r="N18" s="59">
        <f t="shared" si="0"/>
        <v>-0.18074999999999999</v>
      </c>
      <c r="O18" s="59">
        <f t="shared" si="0"/>
        <v>-0.18074999999999999</v>
      </c>
      <c r="P18" s="59">
        <f t="shared" si="0"/>
        <v>-0.18074999999999999</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0" t="s">
        <v>301</v>
      </c>
      <c r="B19" s="61" t="s">
        <v>196</v>
      </c>
      <c r="C19" s="8"/>
      <c r="D19" s="9" t="s">
        <v>40</v>
      </c>
      <c r="E19" s="33">
        <v>1.6649999999999998</v>
      </c>
      <c r="F19" s="33">
        <v>0</v>
      </c>
      <c r="G19" s="33">
        <v>0</v>
      </c>
      <c r="H19" s="33">
        <v>0</v>
      </c>
      <c r="I19" s="33">
        <v>1.6649999999999998</v>
      </c>
      <c r="J19" s="33">
        <v>0</v>
      </c>
      <c r="K19" s="33">
        <v>0</v>
      </c>
      <c r="L19" s="33">
        <v>0</v>
      </c>
      <c r="M19" s="33">
        <v>1.6649999999999998</v>
      </c>
      <c r="N19" s="33">
        <v>0</v>
      </c>
      <c r="O19" s="33">
        <v>0</v>
      </c>
      <c r="P19" s="33">
        <v>0</v>
      </c>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0"/>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0"/>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0"/>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0"/>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0"/>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1"/>
      <c r="B25" s="61" t="s">
        <v>321</v>
      </c>
      <c r="C25" s="8"/>
      <c r="D25" s="9" t="s">
        <v>40</v>
      </c>
      <c r="E25" s="67">
        <f>SUM(E19:E24)</f>
        <v>1.6649999999999998</v>
      </c>
      <c r="F25" s="67">
        <f t="shared" ref="F25:BD25" si="1">SUM(F19:F24)</f>
        <v>0</v>
      </c>
      <c r="G25" s="67">
        <f t="shared" si="1"/>
        <v>0</v>
      </c>
      <c r="H25" s="67">
        <f t="shared" si="1"/>
        <v>0</v>
      </c>
      <c r="I25" s="67">
        <f t="shared" si="1"/>
        <v>1.6649999999999998</v>
      </c>
      <c r="J25" s="67">
        <f t="shared" si="1"/>
        <v>0</v>
      </c>
      <c r="K25" s="67">
        <f t="shared" si="1"/>
        <v>0</v>
      </c>
      <c r="L25" s="67">
        <f t="shared" si="1"/>
        <v>0</v>
      </c>
      <c r="M25" s="67">
        <f t="shared" si="1"/>
        <v>1.6649999999999998</v>
      </c>
      <c r="N25" s="67">
        <f t="shared" si="1"/>
        <v>0</v>
      </c>
      <c r="O25" s="67">
        <f t="shared" si="1"/>
        <v>0</v>
      </c>
      <c r="P25" s="67">
        <f t="shared" si="1"/>
        <v>0</v>
      </c>
      <c r="Q25" s="67">
        <f t="shared" si="1"/>
        <v>0</v>
      </c>
      <c r="R25" s="67">
        <f t="shared" si="1"/>
        <v>0</v>
      </c>
      <c r="S25" s="67">
        <f t="shared" si="1"/>
        <v>0</v>
      </c>
      <c r="T25" s="67">
        <f t="shared" si="1"/>
        <v>0</v>
      </c>
      <c r="U25" s="67">
        <f t="shared" si="1"/>
        <v>0</v>
      </c>
      <c r="V25" s="67">
        <f t="shared" si="1"/>
        <v>0</v>
      </c>
      <c r="W25" s="67">
        <f t="shared" si="1"/>
        <v>0</v>
      </c>
      <c r="X25" s="67">
        <f t="shared" si="1"/>
        <v>0</v>
      </c>
      <c r="Y25" s="67">
        <f t="shared" si="1"/>
        <v>0</v>
      </c>
      <c r="Z25" s="67">
        <f t="shared" si="1"/>
        <v>0</v>
      </c>
      <c r="AA25" s="67">
        <f t="shared" si="1"/>
        <v>0</v>
      </c>
      <c r="AB25" s="67">
        <f t="shared" si="1"/>
        <v>0</v>
      </c>
      <c r="AC25" s="67">
        <f t="shared" si="1"/>
        <v>0</v>
      </c>
      <c r="AD25" s="67">
        <f t="shared" si="1"/>
        <v>0</v>
      </c>
      <c r="AE25" s="67">
        <f t="shared" si="1"/>
        <v>0</v>
      </c>
      <c r="AF25" s="67">
        <f t="shared" si="1"/>
        <v>0</v>
      </c>
      <c r="AG25" s="67">
        <f t="shared" si="1"/>
        <v>0</v>
      </c>
      <c r="AH25" s="67">
        <f t="shared" si="1"/>
        <v>0</v>
      </c>
      <c r="AI25" s="67">
        <f t="shared" si="1"/>
        <v>0</v>
      </c>
      <c r="AJ25" s="67">
        <f t="shared" si="1"/>
        <v>0</v>
      </c>
      <c r="AK25" s="67">
        <f t="shared" si="1"/>
        <v>0</v>
      </c>
      <c r="AL25" s="67">
        <f t="shared" si="1"/>
        <v>0</v>
      </c>
      <c r="AM25" s="67">
        <f t="shared" si="1"/>
        <v>0</v>
      </c>
      <c r="AN25" s="67">
        <f t="shared" si="1"/>
        <v>0</v>
      </c>
      <c r="AO25" s="67">
        <f t="shared" si="1"/>
        <v>0</v>
      </c>
      <c r="AP25" s="67">
        <f t="shared" si="1"/>
        <v>0</v>
      </c>
      <c r="AQ25" s="67">
        <f t="shared" si="1"/>
        <v>0</v>
      </c>
      <c r="AR25" s="67">
        <f t="shared" si="1"/>
        <v>0</v>
      </c>
      <c r="AS25" s="67">
        <f t="shared" si="1"/>
        <v>0</v>
      </c>
      <c r="AT25" s="67">
        <f t="shared" si="1"/>
        <v>0</v>
      </c>
      <c r="AU25" s="67">
        <f t="shared" si="1"/>
        <v>0</v>
      </c>
      <c r="AV25" s="67">
        <f t="shared" si="1"/>
        <v>0</v>
      </c>
      <c r="AW25" s="67">
        <f t="shared" si="1"/>
        <v>0</v>
      </c>
      <c r="AX25" s="67">
        <f t="shared" si="1"/>
        <v>0</v>
      </c>
      <c r="AY25" s="67">
        <f t="shared" si="1"/>
        <v>0</v>
      </c>
      <c r="AZ25" s="67">
        <f t="shared" si="1"/>
        <v>0</v>
      </c>
      <c r="BA25" s="67">
        <f t="shared" si="1"/>
        <v>0</v>
      </c>
      <c r="BB25" s="67">
        <f t="shared" si="1"/>
        <v>0</v>
      </c>
      <c r="BC25" s="67">
        <f t="shared" si="1"/>
        <v>0</v>
      </c>
      <c r="BD25" s="67">
        <f t="shared" si="1"/>
        <v>0</v>
      </c>
    </row>
    <row r="26" spans="1:56" ht="15.75" thickBot="1" x14ac:dyDescent="0.35">
      <c r="A26" s="114"/>
      <c r="B26" s="57" t="s">
        <v>96</v>
      </c>
      <c r="C26" s="58" t="s">
        <v>94</v>
      </c>
      <c r="D26" s="57" t="s">
        <v>40</v>
      </c>
      <c r="E26" s="59">
        <f>E18+E25</f>
        <v>-0.18074999999999997</v>
      </c>
      <c r="F26" s="59">
        <f t="shared" ref="F26:BD26" si="2">F18+F25</f>
        <v>-0.18074999999999999</v>
      </c>
      <c r="G26" s="59">
        <f t="shared" si="2"/>
        <v>-0.18074999999999999</v>
      </c>
      <c r="H26" s="59">
        <f t="shared" si="2"/>
        <v>-0.18074999999999999</v>
      </c>
      <c r="I26" s="59">
        <f t="shared" si="2"/>
        <v>1.4842499999999998</v>
      </c>
      <c r="J26" s="59">
        <f t="shared" si="2"/>
        <v>-0.18074999999999999</v>
      </c>
      <c r="K26" s="59">
        <f t="shared" si="2"/>
        <v>-1.8457499999999998</v>
      </c>
      <c r="L26" s="59">
        <f t="shared" si="2"/>
        <v>-0.18074999999999999</v>
      </c>
      <c r="M26" s="59">
        <f t="shared" si="2"/>
        <v>1.4842499999999998</v>
      </c>
      <c r="N26" s="59">
        <f t="shared" si="2"/>
        <v>-0.18074999999999999</v>
      </c>
      <c r="O26" s="59">
        <f t="shared" si="2"/>
        <v>-0.18074999999999999</v>
      </c>
      <c r="P26" s="59">
        <f t="shared" si="2"/>
        <v>-0.18074999999999999</v>
      </c>
      <c r="Q26" s="59">
        <f t="shared" si="2"/>
        <v>0</v>
      </c>
      <c r="R26" s="59">
        <f t="shared" si="2"/>
        <v>0</v>
      </c>
      <c r="S26" s="59">
        <f t="shared" si="2"/>
        <v>0</v>
      </c>
      <c r="T26" s="59">
        <f t="shared" si="2"/>
        <v>0</v>
      </c>
      <c r="U26" s="59">
        <f t="shared" si="2"/>
        <v>0</v>
      </c>
      <c r="V26" s="59">
        <f t="shared" si="2"/>
        <v>0</v>
      </c>
      <c r="W26" s="59">
        <f t="shared" si="2"/>
        <v>0</v>
      </c>
      <c r="X26" s="59">
        <f t="shared" si="2"/>
        <v>0</v>
      </c>
      <c r="Y26" s="59">
        <f t="shared" si="2"/>
        <v>0</v>
      </c>
      <c r="Z26" s="59">
        <f t="shared" si="2"/>
        <v>0</v>
      </c>
      <c r="AA26" s="59">
        <f t="shared" si="2"/>
        <v>0</v>
      </c>
      <c r="AB26" s="59">
        <f t="shared" si="2"/>
        <v>0</v>
      </c>
      <c r="AC26" s="59">
        <f t="shared" si="2"/>
        <v>0</v>
      </c>
      <c r="AD26" s="59">
        <f t="shared" si="2"/>
        <v>0</v>
      </c>
      <c r="AE26" s="59">
        <f t="shared" si="2"/>
        <v>0</v>
      </c>
      <c r="AF26" s="59">
        <f t="shared" si="2"/>
        <v>0</v>
      </c>
      <c r="AG26" s="59">
        <f t="shared" si="2"/>
        <v>0</v>
      </c>
      <c r="AH26" s="59">
        <f t="shared" si="2"/>
        <v>0</v>
      </c>
      <c r="AI26" s="59">
        <f t="shared" si="2"/>
        <v>0</v>
      </c>
      <c r="AJ26" s="59">
        <f t="shared" si="2"/>
        <v>0</v>
      </c>
      <c r="AK26" s="59">
        <f t="shared" si="2"/>
        <v>0</v>
      </c>
      <c r="AL26" s="59">
        <f t="shared" si="2"/>
        <v>0</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5"/>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5"/>
      <c r="B28" s="9" t="s">
        <v>12</v>
      </c>
      <c r="C28" s="9" t="s">
        <v>43</v>
      </c>
      <c r="D28" s="9" t="s">
        <v>40</v>
      </c>
      <c r="E28" s="34">
        <f>E26*E27</f>
        <v>-0.14459999999999998</v>
      </c>
      <c r="F28" s="34">
        <f t="shared" ref="F28:AW28" si="4">F26*F27</f>
        <v>-0.14460000000000001</v>
      </c>
      <c r="G28" s="34">
        <f t="shared" si="4"/>
        <v>-0.14460000000000001</v>
      </c>
      <c r="H28" s="34">
        <f t="shared" si="4"/>
        <v>-0.14460000000000001</v>
      </c>
      <c r="I28" s="34">
        <f t="shared" si="4"/>
        <v>1.1874</v>
      </c>
      <c r="J28" s="34">
        <f t="shared" si="4"/>
        <v>-0.14460000000000001</v>
      </c>
      <c r="K28" s="34">
        <f t="shared" si="4"/>
        <v>-1.4765999999999999</v>
      </c>
      <c r="L28" s="34">
        <f t="shared" si="4"/>
        <v>-0.14460000000000001</v>
      </c>
      <c r="M28" s="34">
        <f t="shared" si="4"/>
        <v>1.1874</v>
      </c>
      <c r="N28" s="34">
        <f t="shared" si="4"/>
        <v>-0.14460000000000001</v>
      </c>
      <c r="O28" s="34">
        <f t="shared" si="4"/>
        <v>-0.14460000000000001</v>
      </c>
      <c r="P28" s="34">
        <f t="shared" si="4"/>
        <v>-0.14460000000000001</v>
      </c>
      <c r="Q28" s="34">
        <f t="shared" si="4"/>
        <v>0</v>
      </c>
      <c r="R28" s="34">
        <f t="shared" si="4"/>
        <v>0</v>
      </c>
      <c r="S28" s="34">
        <f t="shared" si="4"/>
        <v>0</v>
      </c>
      <c r="T28" s="34">
        <f t="shared" si="4"/>
        <v>0</v>
      </c>
      <c r="U28" s="34">
        <f t="shared" si="4"/>
        <v>0</v>
      </c>
      <c r="V28" s="34">
        <f t="shared" si="4"/>
        <v>0</v>
      </c>
      <c r="W28" s="34">
        <f t="shared" si="4"/>
        <v>0</v>
      </c>
      <c r="X28" s="34">
        <f t="shared" si="4"/>
        <v>0</v>
      </c>
      <c r="Y28" s="34">
        <f t="shared" si="4"/>
        <v>0</v>
      </c>
      <c r="Z28" s="34">
        <f t="shared" si="4"/>
        <v>0</v>
      </c>
      <c r="AA28" s="34">
        <f t="shared" si="4"/>
        <v>0</v>
      </c>
      <c r="AB28" s="34">
        <f t="shared" si="4"/>
        <v>0</v>
      </c>
      <c r="AC28" s="34">
        <f t="shared" si="4"/>
        <v>0</v>
      </c>
      <c r="AD28" s="34">
        <f t="shared" si="4"/>
        <v>0</v>
      </c>
      <c r="AE28" s="34">
        <f t="shared" si="4"/>
        <v>0</v>
      </c>
      <c r="AF28" s="34">
        <f t="shared" si="4"/>
        <v>0</v>
      </c>
      <c r="AG28" s="34">
        <f t="shared" si="4"/>
        <v>0</v>
      </c>
      <c r="AH28" s="34">
        <f t="shared" si="4"/>
        <v>0</v>
      </c>
      <c r="AI28" s="34">
        <f t="shared" si="4"/>
        <v>0</v>
      </c>
      <c r="AJ28" s="34">
        <f t="shared" si="4"/>
        <v>0</v>
      </c>
      <c r="AK28" s="34">
        <f t="shared" si="4"/>
        <v>0</v>
      </c>
      <c r="AL28" s="34">
        <f t="shared" si="4"/>
        <v>0</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5"/>
      <c r="B29" s="9" t="s">
        <v>93</v>
      </c>
      <c r="C29" s="11" t="s">
        <v>44</v>
      </c>
      <c r="D29" s="9" t="s">
        <v>40</v>
      </c>
      <c r="E29" s="34">
        <f>E26-E28</f>
        <v>-3.6149999999999988E-2</v>
      </c>
      <c r="F29" s="34">
        <f t="shared" ref="F29:AW29" si="5">F26-F28</f>
        <v>-3.6149999999999988E-2</v>
      </c>
      <c r="G29" s="34">
        <f t="shared" si="5"/>
        <v>-3.6149999999999988E-2</v>
      </c>
      <c r="H29" s="34">
        <f t="shared" si="5"/>
        <v>-3.6149999999999988E-2</v>
      </c>
      <c r="I29" s="34">
        <f t="shared" si="5"/>
        <v>0.29684999999999984</v>
      </c>
      <c r="J29" s="34">
        <f t="shared" si="5"/>
        <v>-3.6149999999999988E-2</v>
      </c>
      <c r="K29" s="34">
        <f t="shared" si="5"/>
        <v>-0.36914999999999987</v>
      </c>
      <c r="L29" s="34">
        <f t="shared" si="5"/>
        <v>-3.6149999999999988E-2</v>
      </c>
      <c r="M29" s="34">
        <f t="shared" si="5"/>
        <v>0.29684999999999984</v>
      </c>
      <c r="N29" s="34">
        <f t="shared" si="5"/>
        <v>-3.6149999999999988E-2</v>
      </c>
      <c r="O29" s="34">
        <f t="shared" si="5"/>
        <v>-3.6149999999999988E-2</v>
      </c>
      <c r="P29" s="34">
        <f t="shared" si="5"/>
        <v>-3.6149999999999988E-2</v>
      </c>
      <c r="Q29" s="34">
        <f t="shared" si="5"/>
        <v>0</v>
      </c>
      <c r="R29" s="34">
        <f t="shared" si="5"/>
        <v>0</v>
      </c>
      <c r="S29" s="34">
        <f t="shared" si="5"/>
        <v>0</v>
      </c>
      <c r="T29" s="34">
        <f t="shared" si="5"/>
        <v>0</v>
      </c>
      <c r="U29" s="34">
        <f t="shared" si="5"/>
        <v>0</v>
      </c>
      <c r="V29" s="34">
        <f t="shared" si="5"/>
        <v>0</v>
      </c>
      <c r="W29" s="34">
        <f t="shared" si="5"/>
        <v>0</v>
      </c>
      <c r="X29" s="34">
        <f t="shared" si="5"/>
        <v>0</v>
      </c>
      <c r="Y29" s="34">
        <f t="shared" si="5"/>
        <v>0</v>
      </c>
      <c r="Z29" s="34">
        <f t="shared" si="5"/>
        <v>0</v>
      </c>
      <c r="AA29" s="34">
        <f t="shared" si="5"/>
        <v>0</v>
      </c>
      <c r="AB29" s="34">
        <f t="shared" si="5"/>
        <v>0</v>
      </c>
      <c r="AC29" s="34">
        <f t="shared" si="5"/>
        <v>0</v>
      </c>
      <c r="AD29" s="34">
        <f t="shared" si="5"/>
        <v>0</v>
      </c>
      <c r="AE29" s="34">
        <f t="shared" si="5"/>
        <v>0</v>
      </c>
      <c r="AF29" s="34">
        <f t="shared" si="5"/>
        <v>0</v>
      </c>
      <c r="AG29" s="34">
        <f t="shared" si="5"/>
        <v>0</v>
      </c>
      <c r="AH29" s="34">
        <f t="shared" si="5"/>
        <v>0</v>
      </c>
      <c r="AI29" s="34">
        <f t="shared" si="5"/>
        <v>0</v>
      </c>
      <c r="AJ29" s="34">
        <f t="shared" si="5"/>
        <v>0</v>
      </c>
      <c r="AK29" s="34">
        <f t="shared" si="5"/>
        <v>0</v>
      </c>
      <c r="AL29" s="34">
        <f t="shared" si="5"/>
        <v>0</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5"/>
      <c r="B30" s="9" t="s">
        <v>1</v>
      </c>
      <c r="C30" s="11" t="s">
        <v>53</v>
      </c>
      <c r="D30" s="9" t="s">
        <v>40</v>
      </c>
      <c r="F30" s="34">
        <f>$E$28/'Fixed data'!$C$7</f>
        <v>-3.2133333333333328E-3</v>
      </c>
      <c r="G30" s="34">
        <f>$E$28/'Fixed data'!$C$7</f>
        <v>-3.2133333333333328E-3</v>
      </c>
      <c r="H30" s="34">
        <f>$E$28/'Fixed data'!$C$7</f>
        <v>-3.2133333333333328E-3</v>
      </c>
      <c r="I30" s="34">
        <f>$E$28/'Fixed data'!$C$7</f>
        <v>-3.2133333333333328E-3</v>
      </c>
      <c r="J30" s="34">
        <f>$E$28/'Fixed data'!$C$7</f>
        <v>-3.2133333333333328E-3</v>
      </c>
      <c r="K30" s="34">
        <f>$E$28/'Fixed data'!$C$7</f>
        <v>-3.2133333333333328E-3</v>
      </c>
      <c r="L30" s="34">
        <f>$E$28/'Fixed data'!$C$7</f>
        <v>-3.2133333333333328E-3</v>
      </c>
      <c r="M30" s="34">
        <f>$E$28/'Fixed data'!$C$7</f>
        <v>-3.2133333333333328E-3</v>
      </c>
      <c r="N30" s="34">
        <f>$E$28/'Fixed data'!$C$7</f>
        <v>-3.2133333333333328E-3</v>
      </c>
      <c r="O30" s="34">
        <f>$E$28/'Fixed data'!$C$7</f>
        <v>-3.2133333333333328E-3</v>
      </c>
      <c r="P30" s="34">
        <f>$E$28/'Fixed data'!$C$7</f>
        <v>-3.2133333333333328E-3</v>
      </c>
      <c r="Q30" s="34">
        <f>$E$28/'Fixed data'!$C$7</f>
        <v>-3.2133333333333328E-3</v>
      </c>
      <c r="R30" s="34">
        <f>$E$28/'Fixed data'!$C$7</f>
        <v>-3.2133333333333328E-3</v>
      </c>
      <c r="S30" s="34">
        <f>$E$28/'Fixed data'!$C$7</f>
        <v>-3.2133333333333328E-3</v>
      </c>
      <c r="T30" s="34">
        <f>$E$28/'Fixed data'!$C$7</f>
        <v>-3.2133333333333328E-3</v>
      </c>
      <c r="U30" s="34">
        <f>$E$28/'Fixed data'!$C$7</f>
        <v>-3.2133333333333328E-3</v>
      </c>
      <c r="V30" s="34">
        <f>$E$28/'Fixed data'!$C$7</f>
        <v>-3.2133333333333328E-3</v>
      </c>
      <c r="W30" s="34">
        <f>$E$28/'Fixed data'!$C$7</f>
        <v>-3.2133333333333328E-3</v>
      </c>
      <c r="X30" s="34">
        <f>$E$28/'Fixed data'!$C$7</f>
        <v>-3.2133333333333328E-3</v>
      </c>
      <c r="Y30" s="34">
        <f>$E$28/'Fixed data'!$C$7</f>
        <v>-3.2133333333333328E-3</v>
      </c>
      <c r="Z30" s="34">
        <f>$E$28/'Fixed data'!$C$7</f>
        <v>-3.2133333333333328E-3</v>
      </c>
      <c r="AA30" s="34">
        <f>$E$28/'Fixed data'!$C$7</f>
        <v>-3.2133333333333328E-3</v>
      </c>
      <c r="AB30" s="34">
        <f>$E$28/'Fixed data'!$C$7</f>
        <v>-3.2133333333333328E-3</v>
      </c>
      <c r="AC30" s="34">
        <f>$E$28/'Fixed data'!$C$7</f>
        <v>-3.2133333333333328E-3</v>
      </c>
      <c r="AD30" s="34">
        <f>$E$28/'Fixed data'!$C$7</f>
        <v>-3.2133333333333328E-3</v>
      </c>
      <c r="AE30" s="34">
        <f>$E$28/'Fixed data'!$C$7</f>
        <v>-3.2133333333333328E-3</v>
      </c>
      <c r="AF30" s="34">
        <f>$E$28/'Fixed data'!$C$7</f>
        <v>-3.2133333333333328E-3</v>
      </c>
      <c r="AG30" s="34">
        <f>$E$28/'Fixed data'!$C$7</f>
        <v>-3.2133333333333328E-3</v>
      </c>
      <c r="AH30" s="34">
        <f>$E$28/'Fixed data'!$C$7</f>
        <v>-3.2133333333333328E-3</v>
      </c>
      <c r="AI30" s="34">
        <f>$E$28/'Fixed data'!$C$7</f>
        <v>-3.2133333333333328E-3</v>
      </c>
      <c r="AJ30" s="34">
        <f>$E$28/'Fixed data'!$C$7</f>
        <v>-3.2133333333333328E-3</v>
      </c>
      <c r="AK30" s="34">
        <f>$E$28/'Fixed data'!$C$7</f>
        <v>-3.2133333333333328E-3</v>
      </c>
      <c r="AL30" s="34">
        <f>$E$28/'Fixed data'!$C$7</f>
        <v>-3.2133333333333328E-3</v>
      </c>
      <c r="AM30" s="34">
        <f>$E$28/'Fixed data'!$C$7</f>
        <v>-3.2133333333333328E-3</v>
      </c>
      <c r="AN30" s="34">
        <f>$E$28/'Fixed data'!$C$7</f>
        <v>-3.2133333333333328E-3</v>
      </c>
      <c r="AO30" s="34">
        <f>$E$28/'Fixed data'!$C$7</f>
        <v>-3.2133333333333328E-3</v>
      </c>
      <c r="AP30" s="34">
        <f>$E$28/'Fixed data'!$C$7</f>
        <v>-3.2133333333333328E-3</v>
      </c>
      <c r="AQ30" s="34">
        <f>$E$28/'Fixed data'!$C$7</f>
        <v>-3.2133333333333328E-3</v>
      </c>
      <c r="AR30" s="34">
        <f>$E$28/'Fixed data'!$C$7</f>
        <v>-3.2133333333333328E-3</v>
      </c>
      <c r="AS30" s="34">
        <f>$E$28/'Fixed data'!$C$7</f>
        <v>-3.2133333333333328E-3</v>
      </c>
      <c r="AT30" s="34">
        <f>$E$28/'Fixed data'!$C$7</f>
        <v>-3.2133333333333328E-3</v>
      </c>
      <c r="AU30" s="34">
        <f>$E$28/'Fixed data'!$C$7</f>
        <v>-3.2133333333333328E-3</v>
      </c>
      <c r="AV30" s="34">
        <f>$E$28/'Fixed data'!$C$7</f>
        <v>-3.2133333333333328E-3</v>
      </c>
      <c r="AW30" s="34">
        <f>$E$28/'Fixed data'!$C$7</f>
        <v>-3.2133333333333328E-3</v>
      </c>
      <c r="AX30" s="34">
        <f>$E$28/'Fixed data'!$C$7</f>
        <v>-3.2133333333333328E-3</v>
      </c>
      <c r="AY30" s="34"/>
      <c r="AZ30" s="34"/>
      <c r="BA30" s="34"/>
      <c r="BB30" s="34"/>
      <c r="BC30" s="34"/>
      <c r="BD30" s="34"/>
    </row>
    <row r="31" spans="1:56" ht="16.5" hidden="1" customHeight="1" outlineLevel="1" x14ac:dyDescent="0.35">
      <c r="A31" s="115"/>
      <c r="B31" s="9" t="s">
        <v>2</v>
      </c>
      <c r="C31" s="11" t="s">
        <v>54</v>
      </c>
      <c r="D31" s="9" t="s">
        <v>40</v>
      </c>
      <c r="F31" s="34"/>
      <c r="G31" s="34">
        <f>$F$28/'Fixed data'!$C$7</f>
        <v>-3.2133333333333337E-3</v>
      </c>
      <c r="H31" s="34">
        <f>$F$28/'Fixed data'!$C$7</f>
        <v>-3.2133333333333337E-3</v>
      </c>
      <c r="I31" s="34">
        <f>$F$28/'Fixed data'!$C$7</f>
        <v>-3.2133333333333337E-3</v>
      </c>
      <c r="J31" s="34">
        <f>$F$28/'Fixed data'!$C$7</f>
        <v>-3.2133333333333337E-3</v>
      </c>
      <c r="K31" s="34">
        <f>$F$28/'Fixed data'!$C$7</f>
        <v>-3.2133333333333337E-3</v>
      </c>
      <c r="L31" s="34">
        <f>$F$28/'Fixed data'!$C$7</f>
        <v>-3.2133333333333337E-3</v>
      </c>
      <c r="M31" s="34">
        <f>$F$28/'Fixed data'!$C$7</f>
        <v>-3.2133333333333337E-3</v>
      </c>
      <c r="N31" s="34">
        <f>$F$28/'Fixed data'!$C$7</f>
        <v>-3.2133333333333337E-3</v>
      </c>
      <c r="O31" s="34">
        <f>$F$28/'Fixed data'!$C$7</f>
        <v>-3.2133333333333337E-3</v>
      </c>
      <c r="P31" s="34">
        <f>$F$28/'Fixed data'!$C$7</f>
        <v>-3.2133333333333337E-3</v>
      </c>
      <c r="Q31" s="34">
        <f>$F$28/'Fixed data'!$C$7</f>
        <v>-3.2133333333333337E-3</v>
      </c>
      <c r="R31" s="34">
        <f>$F$28/'Fixed data'!$C$7</f>
        <v>-3.2133333333333337E-3</v>
      </c>
      <c r="S31" s="34">
        <f>$F$28/'Fixed data'!$C$7</f>
        <v>-3.2133333333333337E-3</v>
      </c>
      <c r="T31" s="34">
        <f>$F$28/'Fixed data'!$C$7</f>
        <v>-3.2133333333333337E-3</v>
      </c>
      <c r="U31" s="34">
        <f>$F$28/'Fixed data'!$C$7</f>
        <v>-3.2133333333333337E-3</v>
      </c>
      <c r="V31" s="34">
        <f>$F$28/'Fixed data'!$C$7</f>
        <v>-3.2133333333333337E-3</v>
      </c>
      <c r="W31" s="34">
        <f>$F$28/'Fixed data'!$C$7</f>
        <v>-3.2133333333333337E-3</v>
      </c>
      <c r="X31" s="34">
        <f>$F$28/'Fixed data'!$C$7</f>
        <v>-3.2133333333333337E-3</v>
      </c>
      <c r="Y31" s="34">
        <f>$F$28/'Fixed data'!$C$7</f>
        <v>-3.2133333333333337E-3</v>
      </c>
      <c r="Z31" s="34">
        <f>$F$28/'Fixed data'!$C$7</f>
        <v>-3.2133333333333337E-3</v>
      </c>
      <c r="AA31" s="34">
        <f>$F$28/'Fixed data'!$C$7</f>
        <v>-3.2133333333333337E-3</v>
      </c>
      <c r="AB31" s="34">
        <f>$F$28/'Fixed data'!$C$7</f>
        <v>-3.2133333333333337E-3</v>
      </c>
      <c r="AC31" s="34">
        <f>$F$28/'Fixed data'!$C$7</f>
        <v>-3.2133333333333337E-3</v>
      </c>
      <c r="AD31" s="34">
        <f>$F$28/'Fixed data'!$C$7</f>
        <v>-3.2133333333333337E-3</v>
      </c>
      <c r="AE31" s="34">
        <f>$F$28/'Fixed data'!$C$7</f>
        <v>-3.2133333333333337E-3</v>
      </c>
      <c r="AF31" s="34">
        <f>$F$28/'Fixed data'!$C$7</f>
        <v>-3.2133333333333337E-3</v>
      </c>
      <c r="AG31" s="34">
        <f>$F$28/'Fixed data'!$C$7</f>
        <v>-3.2133333333333337E-3</v>
      </c>
      <c r="AH31" s="34">
        <f>$F$28/'Fixed data'!$C$7</f>
        <v>-3.2133333333333337E-3</v>
      </c>
      <c r="AI31" s="34">
        <f>$F$28/'Fixed data'!$C$7</f>
        <v>-3.2133333333333337E-3</v>
      </c>
      <c r="AJ31" s="34">
        <f>$F$28/'Fixed data'!$C$7</f>
        <v>-3.2133333333333337E-3</v>
      </c>
      <c r="AK31" s="34">
        <f>$F$28/'Fixed data'!$C$7</f>
        <v>-3.2133333333333337E-3</v>
      </c>
      <c r="AL31" s="34">
        <f>$F$28/'Fixed data'!$C$7</f>
        <v>-3.2133333333333337E-3</v>
      </c>
      <c r="AM31" s="34">
        <f>$F$28/'Fixed data'!$C$7</f>
        <v>-3.2133333333333337E-3</v>
      </c>
      <c r="AN31" s="34">
        <f>$F$28/'Fixed data'!$C$7</f>
        <v>-3.2133333333333337E-3</v>
      </c>
      <c r="AO31" s="34">
        <f>$F$28/'Fixed data'!$C$7</f>
        <v>-3.2133333333333337E-3</v>
      </c>
      <c r="AP31" s="34">
        <f>$F$28/'Fixed data'!$C$7</f>
        <v>-3.2133333333333337E-3</v>
      </c>
      <c r="AQ31" s="34">
        <f>$F$28/'Fixed data'!$C$7</f>
        <v>-3.2133333333333337E-3</v>
      </c>
      <c r="AR31" s="34">
        <f>$F$28/'Fixed data'!$C$7</f>
        <v>-3.2133333333333337E-3</v>
      </c>
      <c r="AS31" s="34">
        <f>$F$28/'Fixed data'!$C$7</f>
        <v>-3.2133333333333337E-3</v>
      </c>
      <c r="AT31" s="34">
        <f>$F$28/'Fixed data'!$C$7</f>
        <v>-3.2133333333333337E-3</v>
      </c>
      <c r="AU31" s="34">
        <f>$F$28/'Fixed data'!$C$7</f>
        <v>-3.2133333333333337E-3</v>
      </c>
      <c r="AV31" s="34">
        <f>$F$28/'Fixed data'!$C$7</f>
        <v>-3.2133333333333337E-3</v>
      </c>
      <c r="AW31" s="34">
        <f>$F$28/'Fixed data'!$C$7</f>
        <v>-3.2133333333333337E-3</v>
      </c>
      <c r="AX31" s="34">
        <f>$F$28/'Fixed data'!$C$7</f>
        <v>-3.2133333333333337E-3</v>
      </c>
      <c r="AY31" s="34">
        <f>$F$28/'Fixed data'!$C$7</f>
        <v>-3.2133333333333337E-3</v>
      </c>
      <c r="AZ31" s="34"/>
      <c r="BA31" s="34"/>
      <c r="BB31" s="34"/>
      <c r="BC31" s="34"/>
      <c r="BD31" s="34"/>
    </row>
    <row r="32" spans="1:56" ht="16.5" hidden="1" customHeight="1" outlineLevel="1" x14ac:dyDescent="0.35">
      <c r="A32" s="115"/>
      <c r="B32" s="9" t="s">
        <v>3</v>
      </c>
      <c r="C32" s="11" t="s">
        <v>55</v>
      </c>
      <c r="D32" s="9" t="s">
        <v>40</v>
      </c>
      <c r="F32" s="34"/>
      <c r="G32" s="34"/>
      <c r="H32" s="34">
        <f>$G$28/'Fixed data'!$C$7</f>
        <v>-3.2133333333333337E-3</v>
      </c>
      <c r="I32" s="34">
        <f>$G$28/'Fixed data'!$C$7</f>
        <v>-3.2133333333333337E-3</v>
      </c>
      <c r="J32" s="34">
        <f>$G$28/'Fixed data'!$C$7</f>
        <v>-3.2133333333333337E-3</v>
      </c>
      <c r="K32" s="34">
        <f>$G$28/'Fixed data'!$C$7</f>
        <v>-3.2133333333333337E-3</v>
      </c>
      <c r="L32" s="34">
        <f>$G$28/'Fixed data'!$C$7</f>
        <v>-3.2133333333333337E-3</v>
      </c>
      <c r="M32" s="34">
        <f>$G$28/'Fixed data'!$C$7</f>
        <v>-3.2133333333333337E-3</v>
      </c>
      <c r="N32" s="34">
        <f>$G$28/'Fixed data'!$C$7</f>
        <v>-3.2133333333333337E-3</v>
      </c>
      <c r="O32" s="34">
        <f>$G$28/'Fixed data'!$C$7</f>
        <v>-3.2133333333333337E-3</v>
      </c>
      <c r="P32" s="34">
        <f>$G$28/'Fixed data'!$C$7</f>
        <v>-3.2133333333333337E-3</v>
      </c>
      <c r="Q32" s="34">
        <f>$G$28/'Fixed data'!$C$7</f>
        <v>-3.2133333333333337E-3</v>
      </c>
      <c r="R32" s="34">
        <f>$G$28/'Fixed data'!$C$7</f>
        <v>-3.2133333333333337E-3</v>
      </c>
      <c r="S32" s="34">
        <f>$G$28/'Fixed data'!$C$7</f>
        <v>-3.2133333333333337E-3</v>
      </c>
      <c r="T32" s="34">
        <f>$G$28/'Fixed data'!$C$7</f>
        <v>-3.2133333333333337E-3</v>
      </c>
      <c r="U32" s="34">
        <f>$G$28/'Fixed data'!$C$7</f>
        <v>-3.2133333333333337E-3</v>
      </c>
      <c r="V32" s="34">
        <f>$G$28/'Fixed data'!$C$7</f>
        <v>-3.2133333333333337E-3</v>
      </c>
      <c r="W32" s="34">
        <f>$G$28/'Fixed data'!$C$7</f>
        <v>-3.2133333333333337E-3</v>
      </c>
      <c r="X32" s="34">
        <f>$G$28/'Fixed data'!$C$7</f>
        <v>-3.2133333333333337E-3</v>
      </c>
      <c r="Y32" s="34">
        <f>$G$28/'Fixed data'!$C$7</f>
        <v>-3.2133333333333337E-3</v>
      </c>
      <c r="Z32" s="34">
        <f>$G$28/'Fixed data'!$C$7</f>
        <v>-3.2133333333333337E-3</v>
      </c>
      <c r="AA32" s="34">
        <f>$G$28/'Fixed data'!$C$7</f>
        <v>-3.2133333333333337E-3</v>
      </c>
      <c r="AB32" s="34">
        <f>$G$28/'Fixed data'!$C$7</f>
        <v>-3.2133333333333337E-3</v>
      </c>
      <c r="AC32" s="34">
        <f>$G$28/'Fixed data'!$C$7</f>
        <v>-3.2133333333333337E-3</v>
      </c>
      <c r="AD32" s="34">
        <f>$G$28/'Fixed data'!$C$7</f>
        <v>-3.2133333333333337E-3</v>
      </c>
      <c r="AE32" s="34">
        <f>$G$28/'Fixed data'!$C$7</f>
        <v>-3.2133333333333337E-3</v>
      </c>
      <c r="AF32" s="34">
        <f>$G$28/'Fixed data'!$C$7</f>
        <v>-3.2133333333333337E-3</v>
      </c>
      <c r="AG32" s="34">
        <f>$G$28/'Fixed data'!$C$7</f>
        <v>-3.2133333333333337E-3</v>
      </c>
      <c r="AH32" s="34">
        <f>$G$28/'Fixed data'!$C$7</f>
        <v>-3.2133333333333337E-3</v>
      </c>
      <c r="AI32" s="34">
        <f>$G$28/'Fixed data'!$C$7</f>
        <v>-3.2133333333333337E-3</v>
      </c>
      <c r="AJ32" s="34">
        <f>$G$28/'Fixed data'!$C$7</f>
        <v>-3.2133333333333337E-3</v>
      </c>
      <c r="AK32" s="34">
        <f>$G$28/'Fixed data'!$C$7</f>
        <v>-3.2133333333333337E-3</v>
      </c>
      <c r="AL32" s="34">
        <f>$G$28/'Fixed data'!$C$7</f>
        <v>-3.2133333333333337E-3</v>
      </c>
      <c r="AM32" s="34">
        <f>$G$28/'Fixed data'!$C$7</f>
        <v>-3.2133333333333337E-3</v>
      </c>
      <c r="AN32" s="34">
        <f>$G$28/'Fixed data'!$C$7</f>
        <v>-3.2133333333333337E-3</v>
      </c>
      <c r="AO32" s="34">
        <f>$G$28/'Fixed data'!$C$7</f>
        <v>-3.2133333333333337E-3</v>
      </c>
      <c r="AP32" s="34">
        <f>$G$28/'Fixed data'!$C$7</f>
        <v>-3.2133333333333337E-3</v>
      </c>
      <c r="AQ32" s="34">
        <f>$G$28/'Fixed data'!$C$7</f>
        <v>-3.2133333333333337E-3</v>
      </c>
      <c r="AR32" s="34">
        <f>$G$28/'Fixed data'!$C$7</f>
        <v>-3.2133333333333337E-3</v>
      </c>
      <c r="AS32" s="34">
        <f>$G$28/'Fixed data'!$C$7</f>
        <v>-3.2133333333333337E-3</v>
      </c>
      <c r="AT32" s="34">
        <f>$G$28/'Fixed data'!$C$7</f>
        <v>-3.2133333333333337E-3</v>
      </c>
      <c r="AU32" s="34">
        <f>$G$28/'Fixed data'!$C$7</f>
        <v>-3.2133333333333337E-3</v>
      </c>
      <c r="AV32" s="34">
        <f>$G$28/'Fixed data'!$C$7</f>
        <v>-3.2133333333333337E-3</v>
      </c>
      <c r="AW32" s="34">
        <f>$G$28/'Fixed data'!$C$7</f>
        <v>-3.2133333333333337E-3</v>
      </c>
      <c r="AX32" s="34">
        <f>$G$28/'Fixed data'!$C$7</f>
        <v>-3.2133333333333337E-3</v>
      </c>
      <c r="AY32" s="34">
        <f>$G$28/'Fixed data'!$C$7</f>
        <v>-3.2133333333333337E-3</v>
      </c>
      <c r="AZ32" s="34">
        <f>$G$28/'Fixed data'!$C$7</f>
        <v>-3.2133333333333337E-3</v>
      </c>
      <c r="BA32" s="34"/>
      <c r="BB32" s="34"/>
      <c r="BC32" s="34"/>
      <c r="BD32" s="34"/>
    </row>
    <row r="33" spans="1:57" ht="16.5" hidden="1" customHeight="1" outlineLevel="1" x14ac:dyDescent="0.35">
      <c r="A33" s="115"/>
      <c r="B33" s="9" t="s">
        <v>4</v>
      </c>
      <c r="C33" s="11" t="s">
        <v>56</v>
      </c>
      <c r="D33" s="9" t="s">
        <v>40</v>
      </c>
      <c r="F33" s="34"/>
      <c r="G33" s="34"/>
      <c r="H33" s="34"/>
      <c r="I33" s="34">
        <f>$H$28/'Fixed data'!$C$7</f>
        <v>-3.2133333333333337E-3</v>
      </c>
      <c r="J33" s="34">
        <f>$H$28/'Fixed data'!$C$7</f>
        <v>-3.2133333333333337E-3</v>
      </c>
      <c r="K33" s="34">
        <f>$H$28/'Fixed data'!$C$7</f>
        <v>-3.2133333333333337E-3</v>
      </c>
      <c r="L33" s="34">
        <f>$H$28/'Fixed data'!$C$7</f>
        <v>-3.2133333333333337E-3</v>
      </c>
      <c r="M33" s="34">
        <f>$H$28/'Fixed data'!$C$7</f>
        <v>-3.2133333333333337E-3</v>
      </c>
      <c r="N33" s="34">
        <f>$H$28/'Fixed data'!$C$7</f>
        <v>-3.2133333333333337E-3</v>
      </c>
      <c r="O33" s="34">
        <f>$H$28/'Fixed data'!$C$7</f>
        <v>-3.2133333333333337E-3</v>
      </c>
      <c r="P33" s="34">
        <f>$H$28/'Fixed data'!$C$7</f>
        <v>-3.2133333333333337E-3</v>
      </c>
      <c r="Q33" s="34">
        <f>$H$28/'Fixed data'!$C$7</f>
        <v>-3.2133333333333337E-3</v>
      </c>
      <c r="R33" s="34">
        <f>$H$28/'Fixed data'!$C$7</f>
        <v>-3.2133333333333337E-3</v>
      </c>
      <c r="S33" s="34">
        <f>$H$28/'Fixed data'!$C$7</f>
        <v>-3.2133333333333337E-3</v>
      </c>
      <c r="T33" s="34">
        <f>$H$28/'Fixed data'!$C$7</f>
        <v>-3.2133333333333337E-3</v>
      </c>
      <c r="U33" s="34">
        <f>$H$28/'Fixed data'!$C$7</f>
        <v>-3.2133333333333337E-3</v>
      </c>
      <c r="V33" s="34">
        <f>$H$28/'Fixed data'!$C$7</f>
        <v>-3.2133333333333337E-3</v>
      </c>
      <c r="W33" s="34">
        <f>$H$28/'Fixed data'!$C$7</f>
        <v>-3.2133333333333337E-3</v>
      </c>
      <c r="X33" s="34">
        <f>$H$28/'Fixed data'!$C$7</f>
        <v>-3.2133333333333337E-3</v>
      </c>
      <c r="Y33" s="34">
        <f>$H$28/'Fixed data'!$C$7</f>
        <v>-3.2133333333333337E-3</v>
      </c>
      <c r="Z33" s="34">
        <f>$H$28/'Fixed data'!$C$7</f>
        <v>-3.2133333333333337E-3</v>
      </c>
      <c r="AA33" s="34">
        <f>$H$28/'Fixed data'!$C$7</f>
        <v>-3.2133333333333337E-3</v>
      </c>
      <c r="AB33" s="34">
        <f>$H$28/'Fixed data'!$C$7</f>
        <v>-3.2133333333333337E-3</v>
      </c>
      <c r="AC33" s="34">
        <f>$H$28/'Fixed data'!$C$7</f>
        <v>-3.2133333333333337E-3</v>
      </c>
      <c r="AD33" s="34">
        <f>$H$28/'Fixed data'!$C$7</f>
        <v>-3.2133333333333337E-3</v>
      </c>
      <c r="AE33" s="34">
        <f>$H$28/'Fixed data'!$C$7</f>
        <v>-3.2133333333333337E-3</v>
      </c>
      <c r="AF33" s="34">
        <f>$H$28/'Fixed data'!$C$7</f>
        <v>-3.2133333333333337E-3</v>
      </c>
      <c r="AG33" s="34">
        <f>$H$28/'Fixed data'!$C$7</f>
        <v>-3.2133333333333337E-3</v>
      </c>
      <c r="AH33" s="34">
        <f>$H$28/'Fixed data'!$C$7</f>
        <v>-3.2133333333333337E-3</v>
      </c>
      <c r="AI33" s="34">
        <f>$H$28/'Fixed data'!$C$7</f>
        <v>-3.2133333333333337E-3</v>
      </c>
      <c r="AJ33" s="34">
        <f>$H$28/'Fixed data'!$C$7</f>
        <v>-3.2133333333333337E-3</v>
      </c>
      <c r="AK33" s="34">
        <f>$H$28/'Fixed data'!$C$7</f>
        <v>-3.2133333333333337E-3</v>
      </c>
      <c r="AL33" s="34">
        <f>$H$28/'Fixed data'!$C$7</f>
        <v>-3.2133333333333337E-3</v>
      </c>
      <c r="AM33" s="34">
        <f>$H$28/'Fixed data'!$C$7</f>
        <v>-3.2133333333333337E-3</v>
      </c>
      <c r="AN33" s="34">
        <f>$H$28/'Fixed data'!$C$7</f>
        <v>-3.2133333333333337E-3</v>
      </c>
      <c r="AO33" s="34">
        <f>$H$28/'Fixed data'!$C$7</f>
        <v>-3.2133333333333337E-3</v>
      </c>
      <c r="AP33" s="34">
        <f>$H$28/'Fixed data'!$C$7</f>
        <v>-3.2133333333333337E-3</v>
      </c>
      <c r="AQ33" s="34">
        <f>$H$28/'Fixed data'!$C$7</f>
        <v>-3.2133333333333337E-3</v>
      </c>
      <c r="AR33" s="34">
        <f>$H$28/'Fixed data'!$C$7</f>
        <v>-3.2133333333333337E-3</v>
      </c>
      <c r="AS33" s="34">
        <f>$H$28/'Fixed data'!$C$7</f>
        <v>-3.2133333333333337E-3</v>
      </c>
      <c r="AT33" s="34">
        <f>$H$28/'Fixed data'!$C$7</f>
        <v>-3.2133333333333337E-3</v>
      </c>
      <c r="AU33" s="34">
        <f>$H$28/'Fixed data'!$C$7</f>
        <v>-3.2133333333333337E-3</v>
      </c>
      <c r="AV33" s="34">
        <f>$H$28/'Fixed data'!$C$7</f>
        <v>-3.2133333333333337E-3</v>
      </c>
      <c r="AW33" s="34">
        <f>$H$28/'Fixed data'!$C$7</f>
        <v>-3.2133333333333337E-3</v>
      </c>
      <c r="AX33" s="34">
        <f>$H$28/'Fixed data'!$C$7</f>
        <v>-3.2133333333333337E-3</v>
      </c>
      <c r="AY33" s="34">
        <f>$H$28/'Fixed data'!$C$7</f>
        <v>-3.2133333333333337E-3</v>
      </c>
      <c r="AZ33" s="34">
        <f>$H$28/'Fixed data'!$C$7</f>
        <v>-3.2133333333333337E-3</v>
      </c>
      <c r="BA33" s="34">
        <f>$H$28/'Fixed data'!$C$7</f>
        <v>-3.2133333333333337E-3</v>
      </c>
      <c r="BB33" s="34"/>
      <c r="BC33" s="34"/>
      <c r="BD33" s="34"/>
    </row>
    <row r="34" spans="1:57" ht="16.5" hidden="1" customHeight="1" outlineLevel="1" x14ac:dyDescent="0.35">
      <c r="A34" s="115"/>
      <c r="B34" s="9" t="s">
        <v>5</v>
      </c>
      <c r="C34" s="11" t="s">
        <v>57</v>
      </c>
      <c r="D34" s="9" t="s">
        <v>40</v>
      </c>
      <c r="F34" s="34"/>
      <c r="G34" s="34"/>
      <c r="H34" s="34"/>
      <c r="I34" s="34"/>
      <c r="J34" s="34">
        <f>$I$28/'Fixed data'!$C$7</f>
        <v>2.6386666666666666E-2</v>
      </c>
      <c r="K34" s="34">
        <f>$I$28/'Fixed data'!$C$7</f>
        <v>2.6386666666666666E-2</v>
      </c>
      <c r="L34" s="34">
        <f>$I$28/'Fixed data'!$C$7</f>
        <v>2.6386666666666666E-2</v>
      </c>
      <c r="M34" s="34">
        <f>$I$28/'Fixed data'!$C$7</f>
        <v>2.6386666666666666E-2</v>
      </c>
      <c r="N34" s="34">
        <f>$I$28/'Fixed data'!$C$7</f>
        <v>2.6386666666666666E-2</v>
      </c>
      <c r="O34" s="34">
        <f>$I$28/'Fixed data'!$C$7</f>
        <v>2.6386666666666666E-2</v>
      </c>
      <c r="P34" s="34">
        <f>$I$28/'Fixed data'!$C$7</f>
        <v>2.6386666666666666E-2</v>
      </c>
      <c r="Q34" s="34">
        <f>$I$28/'Fixed data'!$C$7</f>
        <v>2.6386666666666666E-2</v>
      </c>
      <c r="R34" s="34">
        <f>$I$28/'Fixed data'!$C$7</f>
        <v>2.6386666666666666E-2</v>
      </c>
      <c r="S34" s="34">
        <f>$I$28/'Fixed data'!$C$7</f>
        <v>2.6386666666666666E-2</v>
      </c>
      <c r="T34" s="34">
        <f>$I$28/'Fixed data'!$C$7</f>
        <v>2.6386666666666666E-2</v>
      </c>
      <c r="U34" s="34">
        <f>$I$28/'Fixed data'!$C$7</f>
        <v>2.6386666666666666E-2</v>
      </c>
      <c r="V34" s="34">
        <f>$I$28/'Fixed data'!$C$7</f>
        <v>2.6386666666666666E-2</v>
      </c>
      <c r="W34" s="34">
        <f>$I$28/'Fixed data'!$C$7</f>
        <v>2.6386666666666666E-2</v>
      </c>
      <c r="X34" s="34">
        <f>$I$28/'Fixed data'!$C$7</f>
        <v>2.6386666666666666E-2</v>
      </c>
      <c r="Y34" s="34">
        <f>$I$28/'Fixed data'!$C$7</f>
        <v>2.6386666666666666E-2</v>
      </c>
      <c r="Z34" s="34">
        <f>$I$28/'Fixed data'!$C$7</f>
        <v>2.6386666666666666E-2</v>
      </c>
      <c r="AA34" s="34">
        <f>$I$28/'Fixed data'!$C$7</f>
        <v>2.6386666666666666E-2</v>
      </c>
      <c r="AB34" s="34">
        <f>$I$28/'Fixed data'!$C$7</f>
        <v>2.6386666666666666E-2</v>
      </c>
      <c r="AC34" s="34">
        <f>$I$28/'Fixed data'!$C$7</f>
        <v>2.6386666666666666E-2</v>
      </c>
      <c r="AD34" s="34">
        <f>$I$28/'Fixed data'!$C$7</f>
        <v>2.6386666666666666E-2</v>
      </c>
      <c r="AE34" s="34">
        <f>$I$28/'Fixed data'!$C$7</f>
        <v>2.6386666666666666E-2</v>
      </c>
      <c r="AF34" s="34">
        <f>$I$28/'Fixed data'!$C$7</f>
        <v>2.6386666666666666E-2</v>
      </c>
      <c r="AG34" s="34">
        <f>$I$28/'Fixed data'!$C$7</f>
        <v>2.6386666666666666E-2</v>
      </c>
      <c r="AH34" s="34">
        <f>$I$28/'Fixed data'!$C$7</f>
        <v>2.6386666666666666E-2</v>
      </c>
      <c r="AI34" s="34">
        <f>$I$28/'Fixed data'!$C$7</f>
        <v>2.6386666666666666E-2</v>
      </c>
      <c r="AJ34" s="34">
        <f>$I$28/'Fixed data'!$C$7</f>
        <v>2.6386666666666666E-2</v>
      </c>
      <c r="AK34" s="34">
        <f>$I$28/'Fixed data'!$C$7</f>
        <v>2.6386666666666666E-2</v>
      </c>
      <c r="AL34" s="34">
        <f>$I$28/'Fixed data'!$C$7</f>
        <v>2.6386666666666666E-2</v>
      </c>
      <c r="AM34" s="34">
        <f>$I$28/'Fixed data'!$C$7</f>
        <v>2.6386666666666666E-2</v>
      </c>
      <c r="AN34" s="34">
        <f>$I$28/'Fixed data'!$C$7</f>
        <v>2.6386666666666666E-2</v>
      </c>
      <c r="AO34" s="34">
        <f>$I$28/'Fixed data'!$C$7</f>
        <v>2.6386666666666666E-2</v>
      </c>
      <c r="AP34" s="34">
        <f>$I$28/'Fixed data'!$C$7</f>
        <v>2.6386666666666666E-2</v>
      </c>
      <c r="AQ34" s="34">
        <f>$I$28/'Fixed data'!$C$7</f>
        <v>2.6386666666666666E-2</v>
      </c>
      <c r="AR34" s="34">
        <f>$I$28/'Fixed data'!$C$7</f>
        <v>2.6386666666666666E-2</v>
      </c>
      <c r="AS34" s="34">
        <f>$I$28/'Fixed data'!$C$7</f>
        <v>2.6386666666666666E-2</v>
      </c>
      <c r="AT34" s="34">
        <f>$I$28/'Fixed data'!$C$7</f>
        <v>2.6386666666666666E-2</v>
      </c>
      <c r="AU34" s="34">
        <f>$I$28/'Fixed data'!$C$7</f>
        <v>2.6386666666666666E-2</v>
      </c>
      <c r="AV34" s="34">
        <f>$I$28/'Fixed data'!$C$7</f>
        <v>2.6386666666666666E-2</v>
      </c>
      <c r="AW34" s="34">
        <f>$I$28/'Fixed data'!$C$7</f>
        <v>2.6386666666666666E-2</v>
      </c>
      <c r="AX34" s="34">
        <f>$I$28/'Fixed data'!$C$7</f>
        <v>2.6386666666666666E-2</v>
      </c>
      <c r="AY34" s="34">
        <f>$I$28/'Fixed data'!$C$7</f>
        <v>2.6386666666666666E-2</v>
      </c>
      <c r="AZ34" s="34">
        <f>$I$28/'Fixed data'!$C$7</f>
        <v>2.6386666666666666E-2</v>
      </c>
      <c r="BA34" s="34">
        <f>$I$28/'Fixed data'!$C$7</f>
        <v>2.6386666666666666E-2</v>
      </c>
      <c r="BB34" s="34">
        <f>$I$28/'Fixed data'!$C$7</f>
        <v>2.6386666666666666E-2</v>
      </c>
      <c r="BC34" s="34"/>
      <c r="BD34" s="34"/>
    </row>
    <row r="35" spans="1:57" ht="16.5" hidden="1" customHeight="1" outlineLevel="1" x14ac:dyDescent="0.35">
      <c r="A35" s="115"/>
      <c r="B35" s="9" t="s">
        <v>6</v>
      </c>
      <c r="C35" s="11" t="s">
        <v>58</v>
      </c>
      <c r="D35" s="9" t="s">
        <v>40</v>
      </c>
      <c r="F35" s="34"/>
      <c r="G35" s="34"/>
      <c r="H35" s="34"/>
      <c r="I35" s="34"/>
      <c r="J35" s="34"/>
      <c r="K35" s="34">
        <f>$J$28/'Fixed data'!$C$7</f>
        <v>-3.2133333333333337E-3</v>
      </c>
      <c r="L35" s="34">
        <f>$J$28/'Fixed data'!$C$7</f>
        <v>-3.2133333333333337E-3</v>
      </c>
      <c r="M35" s="34">
        <f>$J$28/'Fixed data'!$C$7</f>
        <v>-3.2133333333333337E-3</v>
      </c>
      <c r="N35" s="34">
        <f>$J$28/'Fixed data'!$C$7</f>
        <v>-3.2133333333333337E-3</v>
      </c>
      <c r="O35" s="34">
        <f>$J$28/'Fixed data'!$C$7</f>
        <v>-3.2133333333333337E-3</v>
      </c>
      <c r="P35" s="34">
        <f>$J$28/'Fixed data'!$C$7</f>
        <v>-3.2133333333333337E-3</v>
      </c>
      <c r="Q35" s="34">
        <f>$J$28/'Fixed data'!$C$7</f>
        <v>-3.2133333333333337E-3</v>
      </c>
      <c r="R35" s="34">
        <f>$J$28/'Fixed data'!$C$7</f>
        <v>-3.2133333333333337E-3</v>
      </c>
      <c r="S35" s="34">
        <f>$J$28/'Fixed data'!$C$7</f>
        <v>-3.2133333333333337E-3</v>
      </c>
      <c r="T35" s="34">
        <f>$J$28/'Fixed data'!$C$7</f>
        <v>-3.2133333333333337E-3</v>
      </c>
      <c r="U35" s="34">
        <f>$J$28/'Fixed data'!$C$7</f>
        <v>-3.2133333333333337E-3</v>
      </c>
      <c r="V35" s="34">
        <f>$J$28/'Fixed data'!$C$7</f>
        <v>-3.2133333333333337E-3</v>
      </c>
      <c r="W35" s="34">
        <f>$J$28/'Fixed data'!$C$7</f>
        <v>-3.2133333333333337E-3</v>
      </c>
      <c r="X35" s="34">
        <f>$J$28/'Fixed data'!$C$7</f>
        <v>-3.2133333333333337E-3</v>
      </c>
      <c r="Y35" s="34">
        <f>$J$28/'Fixed data'!$C$7</f>
        <v>-3.2133333333333337E-3</v>
      </c>
      <c r="Z35" s="34">
        <f>$J$28/'Fixed data'!$C$7</f>
        <v>-3.2133333333333337E-3</v>
      </c>
      <c r="AA35" s="34">
        <f>$J$28/'Fixed data'!$C$7</f>
        <v>-3.2133333333333337E-3</v>
      </c>
      <c r="AB35" s="34">
        <f>$J$28/'Fixed data'!$C$7</f>
        <v>-3.2133333333333337E-3</v>
      </c>
      <c r="AC35" s="34">
        <f>$J$28/'Fixed data'!$C$7</f>
        <v>-3.2133333333333337E-3</v>
      </c>
      <c r="AD35" s="34">
        <f>$J$28/'Fixed data'!$C$7</f>
        <v>-3.2133333333333337E-3</v>
      </c>
      <c r="AE35" s="34">
        <f>$J$28/'Fixed data'!$C$7</f>
        <v>-3.2133333333333337E-3</v>
      </c>
      <c r="AF35" s="34">
        <f>$J$28/'Fixed data'!$C$7</f>
        <v>-3.2133333333333337E-3</v>
      </c>
      <c r="AG35" s="34">
        <f>$J$28/'Fixed data'!$C$7</f>
        <v>-3.2133333333333337E-3</v>
      </c>
      <c r="AH35" s="34">
        <f>$J$28/'Fixed data'!$C$7</f>
        <v>-3.2133333333333337E-3</v>
      </c>
      <c r="AI35" s="34">
        <f>$J$28/'Fixed data'!$C$7</f>
        <v>-3.2133333333333337E-3</v>
      </c>
      <c r="AJ35" s="34">
        <f>$J$28/'Fixed data'!$C$7</f>
        <v>-3.2133333333333337E-3</v>
      </c>
      <c r="AK35" s="34">
        <f>$J$28/'Fixed data'!$C$7</f>
        <v>-3.2133333333333337E-3</v>
      </c>
      <c r="AL35" s="34">
        <f>$J$28/'Fixed data'!$C$7</f>
        <v>-3.2133333333333337E-3</v>
      </c>
      <c r="AM35" s="34">
        <f>$J$28/'Fixed data'!$C$7</f>
        <v>-3.2133333333333337E-3</v>
      </c>
      <c r="AN35" s="34">
        <f>$J$28/'Fixed data'!$C$7</f>
        <v>-3.2133333333333337E-3</v>
      </c>
      <c r="AO35" s="34">
        <f>$J$28/'Fixed data'!$C$7</f>
        <v>-3.2133333333333337E-3</v>
      </c>
      <c r="AP35" s="34">
        <f>$J$28/'Fixed data'!$C$7</f>
        <v>-3.2133333333333337E-3</v>
      </c>
      <c r="AQ35" s="34">
        <f>$J$28/'Fixed data'!$C$7</f>
        <v>-3.2133333333333337E-3</v>
      </c>
      <c r="AR35" s="34">
        <f>$J$28/'Fixed data'!$C$7</f>
        <v>-3.2133333333333337E-3</v>
      </c>
      <c r="AS35" s="34">
        <f>$J$28/'Fixed data'!$C$7</f>
        <v>-3.2133333333333337E-3</v>
      </c>
      <c r="AT35" s="34">
        <f>$J$28/'Fixed data'!$C$7</f>
        <v>-3.2133333333333337E-3</v>
      </c>
      <c r="AU35" s="34">
        <f>$J$28/'Fixed data'!$C$7</f>
        <v>-3.2133333333333337E-3</v>
      </c>
      <c r="AV35" s="34">
        <f>$J$28/'Fixed data'!$C$7</f>
        <v>-3.2133333333333337E-3</v>
      </c>
      <c r="AW35" s="34">
        <f>$J$28/'Fixed data'!$C$7</f>
        <v>-3.2133333333333337E-3</v>
      </c>
      <c r="AX35" s="34">
        <f>$J$28/'Fixed data'!$C$7</f>
        <v>-3.2133333333333337E-3</v>
      </c>
      <c r="AY35" s="34">
        <f>$J$28/'Fixed data'!$C$7</f>
        <v>-3.2133333333333337E-3</v>
      </c>
      <c r="AZ35" s="34">
        <f>$J$28/'Fixed data'!$C$7</f>
        <v>-3.2133333333333337E-3</v>
      </c>
      <c r="BA35" s="34">
        <f>$J$28/'Fixed data'!$C$7</f>
        <v>-3.2133333333333337E-3</v>
      </c>
      <c r="BB35" s="34">
        <f>$J$28/'Fixed data'!$C$7</f>
        <v>-3.2133333333333337E-3</v>
      </c>
      <c r="BC35" s="34">
        <f>$J$28/'Fixed data'!$C$7</f>
        <v>-3.2133333333333337E-3</v>
      </c>
      <c r="BD35" s="34"/>
    </row>
    <row r="36" spans="1:57" ht="16.5" hidden="1" customHeight="1" outlineLevel="1" x14ac:dyDescent="0.35">
      <c r="A36" s="115"/>
      <c r="B36" s="9" t="s">
        <v>32</v>
      </c>
      <c r="C36" s="11" t="s">
        <v>59</v>
      </c>
      <c r="D36" s="9" t="s">
        <v>40</v>
      </c>
      <c r="F36" s="34"/>
      <c r="G36" s="34"/>
      <c r="H36" s="34"/>
      <c r="I36" s="34"/>
      <c r="J36" s="34"/>
      <c r="K36" s="34"/>
      <c r="L36" s="34">
        <f>$K$28/'Fixed data'!$C$7</f>
        <v>-3.2813333333333333E-2</v>
      </c>
      <c r="M36" s="34">
        <f>$K$28/'Fixed data'!$C$7</f>
        <v>-3.2813333333333333E-2</v>
      </c>
      <c r="N36" s="34">
        <f>$K$28/'Fixed data'!$C$7</f>
        <v>-3.2813333333333333E-2</v>
      </c>
      <c r="O36" s="34">
        <f>$K$28/'Fixed data'!$C$7</f>
        <v>-3.2813333333333333E-2</v>
      </c>
      <c r="P36" s="34">
        <f>$K$28/'Fixed data'!$C$7</f>
        <v>-3.2813333333333333E-2</v>
      </c>
      <c r="Q36" s="34">
        <f>$K$28/'Fixed data'!$C$7</f>
        <v>-3.2813333333333333E-2</v>
      </c>
      <c r="R36" s="34">
        <f>$K$28/'Fixed data'!$C$7</f>
        <v>-3.2813333333333333E-2</v>
      </c>
      <c r="S36" s="34">
        <f>$K$28/'Fixed data'!$C$7</f>
        <v>-3.2813333333333333E-2</v>
      </c>
      <c r="T36" s="34">
        <f>$K$28/'Fixed data'!$C$7</f>
        <v>-3.2813333333333333E-2</v>
      </c>
      <c r="U36" s="34">
        <f>$K$28/'Fixed data'!$C$7</f>
        <v>-3.2813333333333333E-2</v>
      </c>
      <c r="V36" s="34">
        <f>$K$28/'Fixed data'!$C$7</f>
        <v>-3.2813333333333333E-2</v>
      </c>
      <c r="W36" s="34">
        <f>$K$28/'Fixed data'!$C$7</f>
        <v>-3.2813333333333333E-2</v>
      </c>
      <c r="X36" s="34">
        <f>$K$28/'Fixed data'!$C$7</f>
        <v>-3.2813333333333333E-2</v>
      </c>
      <c r="Y36" s="34">
        <f>$K$28/'Fixed data'!$C$7</f>
        <v>-3.2813333333333333E-2</v>
      </c>
      <c r="Z36" s="34">
        <f>$K$28/'Fixed data'!$C$7</f>
        <v>-3.2813333333333333E-2</v>
      </c>
      <c r="AA36" s="34">
        <f>$K$28/'Fixed data'!$C$7</f>
        <v>-3.2813333333333333E-2</v>
      </c>
      <c r="AB36" s="34">
        <f>$K$28/'Fixed data'!$C$7</f>
        <v>-3.2813333333333333E-2</v>
      </c>
      <c r="AC36" s="34">
        <f>$K$28/'Fixed data'!$C$7</f>
        <v>-3.2813333333333333E-2</v>
      </c>
      <c r="AD36" s="34">
        <f>$K$28/'Fixed data'!$C$7</f>
        <v>-3.2813333333333333E-2</v>
      </c>
      <c r="AE36" s="34">
        <f>$K$28/'Fixed data'!$C$7</f>
        <v>-3.2813333333333333E-2</v>
      </c>
      <c r="AF36" s="34">
        <f>$K$28/'Fixed data'!$C$7</f>
        <v>-3.2813333333333333E-2</v>
      </c>
      <c r="AG36" s="34">
        <f>$K$28/'Fixed data'!$C$7</f>
        <v>-3.2813333333333333E-2</v>
      </c>
      <c r="AH36" s="34">
        <f>$K$28/'Fixed data'!$C$7</f>
        <v>-3.2813333333333333E-2</v>
      </c>
      <c r="AI36" s="34">
        <f>$K$28/'Fixed data'!$C$7</f>
        <v>-3.2813333333333333E-2</v>
      </c>
      <c r="AJ36" s="34">
        <f>$K$28/'Fixed data'!$C$7</f>
        <v>-3.2813333333333333E-2</v>
      </c>
      <c r="AK36" s="34">
        <f>$K$28/'Fixed data'!$C$7</f>
        <v>-3.2813333333333333E-2</v>
      </c>
      <c r="AL36" s="34">
        <f>$K$28/'Fixed data'!$C$7</f>
        <v>-3.2813333333333333E-2</v>
      </c>
      <c r="AM36" s="34">
        <f>$K$28/'Fixed data'!$C$7</f>
        <v>-3.2813333333333333E-2</v>
      </c>
      <c r="AN36" s="34">
        <f>$K$28/'Fixed data'!$C$7</f>
        <v>-3.2813333333333333E-2</v>
      </c>
      <c r="AO36" s="34">
        <f>$K$28/'Fixed data'!$C$7</f>
        <v>-3.2813333333333333E-2</v>
      </c>
      <c r="AP36" s="34">
        <f>$K$28/'Fixed data'!$C$7</f>
        <v>-3.2813333333333333E-2</v>
      </c>
      <c r="AQ36" s="34">
        <f>$K$28/'Fixed data'!$C$7</f>
        <v>-3.2813333333333333E-2</v>
      </c>
      <c r="AR36" s="34">
        <f>$K$28/'Fixed data'!$C$7</f>
        <v>-3.2813333333333333E-2</v>
      </c>
      <c r="AS36" s="34">
        <f>$K$28/'Fixed data'!$C$7</f>
        <v>-3.2813333333333333E-2</v>
      </c>
      <c r="AT36" s="34">
        <f>$K$28/'Fixed data'!$C$7</f>
        <v>-3.2813333333333333E-2</v>
      </c>
      <c r="AU36" s="34">
        <f>$K$28/'Fixed data'!$C$7</f>
        <v>-3.2813333333333333E-2</v>
      </c>
      <c r="AV36" s="34">
        <f>$K$28/'Fixed data'!$C$7</f>
        <v>-3.2813333333333333E-2</v>
      </c>
      <c r="AW36" s="34">
        <f>$K$28/'Fixed data'!$C$7</f>
        <v>-3.2813333333333333E-2</v>
      </c>
      <c r="AX36" s="34">
        <f>$K$28/'Fixed data'!$C$7</f>
        <v>-3.2813333333333333E-2</v>
      </c>
      <c r="AY36" s="34">
        <f>$K$28/'Fixed data'!$C$7</f>
        <v>-3.2813333333333333E-2</v>
      </c>
      <c r="AZ36" s="34">
        <f>$K$28/'Fixed data'!$C$7</f>
        <v>-3.2813333333333333E-2</v>
      </c>
      <c r="BA36" s="34">
        <f>$K$28/'Fixed data'!$C$7</f>
        <v>-3.2813333333333333E-2</v>
      </c>
      <c r="BB36" s="34">
        <f>$K$28/'Fixed data'!$C$7</f>
        <v>-3.2813333333333333E-2</v>
      </c>
      <c r="BC36" s="34">
        <f>$K$28/'Fixed data'!$C$7</f>
        <v>-3.2813333333333333E-2</v>
      </c>
      <c r="BD36" s="34">
        <f>$K$28/'Fixed data'!$C$7</f>
        <v>-3.2813333333333333E-2</v>
      </c>
    </row>
    <row r="37" spans="1:57" ht="16.5" hidden="1" customHeight="1" outlineLevel="1" x14ac:dyDescent="0.35">
      <c r="A37" s="115"/>
      <c r="B37" s="9" t="s">
        <v>33</v>
      </c>
      <c r="C37" s="11" t="s">
        <v>60</v>
      </c>
      <c r="D37" s="9" t="s">
        <v>40</v>
      </c>
      <c r="F37" s="34"/>
      <c r="G37" s="34"/>
      <c r="H37" s="34"/>
      <c r="I37" s="34"/>
      <c r="J37" s="34"/>
      <c r="K37" s="34"/>
      <c r="L37" s="34"/>
      <c r="M37" s="34">
        <f>$L$28/'Fixed data'!$C$7</f>
        <v>-3.2133333333333337E-3</v>
      </c>
      <c r="N37" s="34">
        <f>$L$28/'Fixed data'!$C$7</f>
        <v>-3.2133333333333337E-3</v>
      </c>
      <c r="O37" s="34">
        <f>$L$28/'Fixed data'!$C$7</f>
        <v>-3.2133333333333337E-3</v>
      </c>
      <c r="P37" s="34">
        <f>$L$28/'Fixed data'!$C$7</f>
        <v>-3.2133333333333337E-3</v>
      </c>
      <c r="Q37" s="34">
        <f>$L$28/'Fixed data'!$C$7</f>
        <v>-3.2133333333333337E-3</v>
      </c>
      <c r="R37" s="34">
        <f>$L$28/'Fixed data'!$C$7</f>
        <v>-3.2133333333333337E-3</v>
      </c>
      <c r="S37" s="34">
        <f>$L$28/'Fixed data'!$C$7</f>
        <v>-3.2133333333333337E-3</v>
      </c>
      <c r="T37" s="34">
        <f>$L$28/'Fixed data'!$C$7</f>
        <v>-3.2133333333333337E-3</v>
      </c>
      <c r="U37" s="34">
        <f>$L$28/'Fixed data'!$C$7</f>
        <v>-3.2133333333333337E-3</v>
      </c>
      <c r="V37" s="34">
        <f>$L$28/'Fixed data'!$C$7</f>
        <v>-3.2133333333333337E-3</v>
      </c>
      <c r="W37" s="34">
        <f>$L$28/'Fixed data'!$C$7</f>
        <v>-3.2133333333333337E-3</v>
      </c>
      <c r="X37" s="34">
        <f>$L$28/'Fixed data'!$C$7</f>
        <v>-3.2133333333333337E-3</v>
      </c>
      <c r="Y37" s="34">
        <f>$L$28/'Fixed data'!$C$7</f>
        <v>-3.2133333333333337E-3</v>
      </c>
      <c r="Z37" s="34">
        <f>$L$28/'Fixed data'!$C$7</f>
        <v>-3.2133333333333337E-3</v>
      </c>
      <c r="AA37" s="34">
        <f>$L$28/'Fixed data'!$C$7</f>
        <v>-3.2133333333333337E-3</v>
      </c>
      <c r="AB37" s="34">
        <f>$L$28/'Fixed data'!$C$7</f>
        <v>-3.2133333333333337E-3</v>
      </c>
      <c r="AC37" s="34">
        <f>$L$28/'Fixed data'!$C$7</f>
        <v>-3.2133333333333337E-3</v>
      </c>
      <c r="AD37" s="34">
        <f>$L$28/'Fixed data'!$C$7</f>
        <v>-3.2133333333333337E-3</v>
      </c>
      <c r="AE37" s="34">
        <f>$L$28/'Fixed data'!$C$7</f>
        <v>-3.2133333333333337E-3</v>
      </c>
      <c r="AF37" s="34">
        <f>$L$28/'Fixed data'!$C$7</f>
        <v>-3.2133333333333337E-3</v>
      </c>
      <c r="AG37" s="34">
        <f>$L$28/'Fixed data'!$C$7</f>
        <v>-3.2133333333333337E-3</v>
      </c>
      <c r="AH37" s="34">
        <f>$L$28/'Fixed data'!$C$7</f>
        <v>-3.2133333333333337E-3</v>
      </c>
      <c r="AI37" s="34">
        <f>$L$28/'Fixed data'!$C$7</f>
        <v>-3.2133333333333337E-3</v>
      </c>
      <c r="AJ37" s="34">
        <f>$L$28/'Fixed data'!$C$7</f>
        <v>-3.2133333333333337E-3</v>
      </c>
      <c r="AK37" s="34">
        <f>$L$28/'Fixed data'!$C$7</f>
        <v>-3.2133333333333337E-3</v>
      </c>
      <c r="AL37" s="34">
        <f>$L$28/'Fixed data'!$C$7</f>
        <v>-3.2133333333333337E-3</v>
      </c>
      <c r="AM37" s="34">
        <f>$L$28/'Fixed data'!$C$7</f>
        <v>-3.2133333333333337E-3</v>
      </c>
      <c r="AN37" s="34">
        <f>$L$28/'Fixed data'!$C$7</f>
        <v>-3.2133333333333337E-3</v>
      </c>
      <c r="AO37" s="34">
        <f>$L$28/'Fixed data'!$C$7</f>
        <v>-3.2133333333333337E-3</v>
      </c>
      <c r="AP37" s="34">
        <f>$L$28/'Fixed data'!$C$7</f>
        <v>-3.2133333333333337E-3</v>
      </c>
      <c r="AQ37" s="34">
        <f>$L$28/'Fixed data'!$C$7</f>
        <v>-3.2133333333333337E-3</v>
      </c>
      <c r="AR37" s="34">
        <f>$L$28/'Fixed data'!$C$7</f>
        <v>-3.2133333333333337E-3</v>
      </c>
      <c r="AS37" s="34">
        <f>$L$28/'Fixed data'!$C$7</f>
        <v>-3.2133333333333337E-3</v>
      </c>
      <c r="AT37" s="34">
        <f>$L$28/'Fixed data'!$C$7</f>
        <v>-3.2133333333333337E-3</v>
      </c>
      <c r="AU37" s="34">
        <f>$L$28/'Fixed data'!$C$7</f>
        <v>-3.2133333333333337E-3</v>
      </c>
      <c r="AV37" s="34">
        <f>$L$28/'Fixed data'!$C$7</f>
        <v>-3.2133333333333337E-3</v>
      </c>
      <c r="AW37" s="34">
        <f>$L$28/'Fixed data'!$C$7</f>
        <v>-3.2133333333333337E-3</v>
      </c>
      <c r="AX37" s="34">
        <f>$L$28/'Fixed data'!$C$7</f>
        <v>-3.2133333333333337E-3</v>
      </c>
      <c r="AY37" s="34">
        <f>$L$28/'Fixed data'!$C$7</f>
        <v>-3.2133333333333337E-3</v>
      </c>
      <c r="AZ37" s="34">
        <f>$L$28/'Fixed data'!$C$7</f>
        <v>-3.2133333333333337E-3</v>
      </c>
      <c r="BA37" s="34">
        <f>$L$28/'Fixed data'!$C$7</f>
        <v>-3.2133333333333337E-3</v>
      </c>
      <c r="BB37" s="34">
        <f>$L$28/'Fixed data'!$C$7</f>
        <v>-3.2133333333333337E-3</v>
      </c>
      <c r="BC37" s="34">
        <f>$L$28/'Fixed data'!$C$7</f>
        <v>-3.2133333333333337E-3</v>
      </c>
      <c r="BD37" s="34">
        <f>$L$28/'Fixed data'!$C$7</f>
        <v>-3.2133333333333337E-3</v>
      </c>
    </row>
    <row r="38" spans="1:57" ht="16.5" hidden="1" customHeight="1" outlineLevel="1" x14ac:dyDescent="0.35">
      <c r="A38" s="115"/>
      <c r="B38" s="9" t="s">
        <v>110</v>
      </c>
      <c r="C38" s="11" t="s">
        <v>132</v>
      </c>
      <c r="D38" s="9" t="s">
        <v>40</v>
      </c>
      <c r="F38" s="34"/>
      <c r="G38" s="34"/>
      <c r="H38" s="34"/>
      <c r="I38" s="34"/>
      <c r="J38" s="34"/>
      <c r="K38" s="34"/>
      <c r="L38" s="34"/>
      <c r="M38" s="34"/>
      <c r="N38" s="34">
        <f>$M$28/'Fixed data'!$C$7</f>
        <v>2.6386666666666666E-2</v>
      </c>
      <c r="O38" s="34">
        <f>$M$28/'Fixed data'!$C$7</f>
        <v>2.6386666666666666E-2</v>
      </c>
      <c r="P38" s="34">
        <f>$M$28/'Fixed data'!$C$7</f>
        <v>2.6386666666666666E-2</v>
      </c>
      <c r="Q38" s="34">
        <f>$M$28/'Fixed data'!$C$7</f>
        <v>2.6386666666666666E-2</v>
      </c>
      <c r="R38" s="34">
        <f>$M$28/'Fixed data'!$C$7</f>
        <v>2.6386666666666666E-2</v>
      </c>
      <c r="S38" s="34">
        <f>$M$28/'Fixed data'!$C$7</f>
        <v>2.6386666666666666E-2</v>
      </c>
      <c r="T38" s="34">
        <f>$M$28/'Fixed data'!$C$7</f>
        <v>2.6386666666666666E-2</v>
      </c>
      <c r="U38" s="34">
        <f>$M$28/'Fixed data'!$C$7</f>
        <v>2.6386666666666666E-2</v>
      </c>
      <c r="V38" s="34">
        <f>$M$28/'Fixed data'!$C$7</f>
        <v>2.6386666666666666E-2</v>
      </c>
      <c r="W38" s="34">
        <f>$M$28/'Fixed data'!$C$7</f>
        <v>2.6386666666666666E-2</v>
      </c>
      <c r="X38" s="34">
        <f>$M$28/'Fixed data'!$C$7</f>
        <v>2.6386666666666666E-2</v>
      </c>
      <c r="Y38" s="34">
        <f>$M$28/'Fixed data'!$C$7</f>
        <v>2.6386666666666666E-2</v>
      </c>
      <c r="Z38" s="34">
        <f>$M$28/'Fixed data'!$C$7</f>
        <v>2.6386666666666666E-2</v>
      </c>
      <c r="AA38" s="34">
        <f>$M$28/'Fixed data'!$C$7</f>
        <v>2.6386666666666666E-2</v>
      </c>
      <c r="AB38" s="34">
        <f>$M$28/'Fixed data'!$C$7</f>
        <v>2.6386666666666666E-2</v>
      </c>
      <c r="AC38" s="34">
        <f>$M$28/'Fixed data'!$C$7</f>
        <v>2.6386666666666666E-2</v>
      </c>
      <c r="AD38" s="34">
        <f>$M$28/'Fixed data'!$C$7</f>
        <v>2.6386666666666666E-2</v>
      </c>
      <c r="AE38" s="34">
        <f>$M$28/'Fixed data'!$C$7</f>
        <v>2.6386666666666666E-2</v>
      </c>
      <c r="AF38" s="34">
        <f>$M$28/'Fixed data'!$C$7</f>
        <v>2.6386666666666666E-2</v>
      </c>
      <c r="AG38" s="34">
        <f>$M$28/'Fixed data'!$C$7</f>
        <v>2.6386666666666666E-2</v>
      </c>
      <c r="AH38" s="34">
        <f>$M$28/'Fixed data'!$C$7</f>
        <v>2.6386666666666666E-2</v>
      </c>
      <c r="AI38" s="34">
        <f>$M$28/'Fixed data'!$C$7</f>
        <v>2.6386666666666666E-2</v>
      </c>
      <c r="AJ38" s="34">
        <f>$M$28/'Fixed data'!$C$7</f>
        <v>2.6386666666666666E-2</v>
      </c>
      <c r="AK38" s="34">
        <f>$M$28/'Fixed data'!$C$7</f>
        <v>2.6386666666666666E-2</v>
      </c>
      <c r="AL38" s="34">
        <f>$M$28/'Fixed data'!$C$7</f>
        <v>2.6386666666666666E-2</v>
      </c>
      <c r="AM38" s="34">
        <f>$M$28/'Fixed data'!$C$7</f>
        <v>2.6386666666666666E-2</v>
      </c>
      <c r="AN38" s="34">
        <f>$M$28/'Fixed data'!$C$7</f>
        <v>2.6386666666666666E-2</v>
      </c>
      <c r="AO38" s="34">
        <f>$M$28/'Fixed data'!$C$7</f>
        <v>2.6386666666666666E-2</v>
      </c>
      <c r="AP38" s="34">
        <f>$M$28/'Fixed data'!$C$7</f>
        <v>2.6386666666666666E-2</v>
      </c>
      <c r="AQ38" s="34">
        <f>$M$28/'Fixed data'!$C$7</f>
        <v>2.6386666666666666E-2</v>
      </c>
      <c r="AR38" s="34">
        <f>$M$28/'Fixed data'!$C$7</f>
        <v>2.6386666666666666E-2</v>
      </c>
      <c r="AS38" s="34">
        <f>$M$28/'Fixed data'!$C$7</f>
        <v>2.6386666666666666E-2</v>
      </c>
      <c r="AT38" s="34">
        <f>$M$28/'Fixed data'!$C$7</f>
        <v>2.6386666666666666E-2</v>
      </c>
      <c r="AU38" s="34">
        <f>$M$28/'Fixed data'!$C$7</f>
        <v>2.6386666666666666E-2</v>
      </c>
      <c r="AV38" s="34">
        <f>$M$28/'Fixed data'!$C$7</f>
        <v>2.6386666666666666E-2</v>
      </c>
      <c r="AW38" s="34">
        <f>$M$28/'Fixed data'!$C$7</f>
        <v>2.6386666666666666E-2</v>
      </c>
      <c r="AX38" s="34">
        <f>$M$28/'Fixed data'!$C$7</f>
        <v>2.6386666666666666E-2</v>
      </c>
      <c r="AY38" s="34">
        <f>$M$28/'Fixed data'!$C$7</f>
        <v>2.6386666666666666E-2</v>
      </c>
      <c r="AZ38" s="34">
        <f>$M$28/'Fixed data'!$C$7</f>
        <v>2.6386666666666666E-2</v>
      </c>
      <c r="BA38" s="34">
        <f>$M$28/'Fixed data'!$C$7</f>
        <v>2.6386666666666666E-2</v>
      </c>
      <c r="BB38" s="34">
        <f>$M$28/'Fixed data'!$C$7</f>
        <v>2.6386666666666666E-2</v>
      </c>
      <c r="BC38" s="34">
        <f>$M$28/'Fixed data'!$C$7</f>
        <v>2.6386666666666666E-2</v>
      </c>
      <c r="BD38" s="34">
        <f>$M$28/'Fixed data'!$C$7</f>
        <v>2.6386666666666666E-2</v>
      </c>
      <c r="BE38" s="34"/>
    </row>
    <row r="39" spans="1:57" ht="16.5" hidden="1" customHeight="1" outlineLevel="1" x14ac:dyDescent="0.35">
      <c r="A39" s="115"/>
      <c r="B39" s="9" t="s">
        <v>111</v>
      </c>
      <c r="C39" s="11" t="s">
        <v>133</v>
      </c>
      <c r="D39" s="9" t="s">
        <v>40</v>
      </c>
      <c r="F39" s="34"/>
      <c r="G39" s="34"/>
      <c r="H39" s="34"/>
      <c r="I39" s="34"/>
      <c r="J39" s="34"/>
      <c r="K39" s="34"/>
      <c r="L39" s="34"/>
      <c r="M39" s="34"/>
      <c r="N39" s="34"/>
      <c r="O39" s="34">
        <f>$N$28/'Fixed data'!$C$7</f>
        <v>-3.2133333333333337E-3</v>
      </c>
      <c r="P39" s="34">
        <f>$N$28/'Fixed data'!$C$7</f>
        <v>-3.2133333333333337E-3</v>
      </c>
      <c r="Q39" s="34">
        <f>$N$28/'Fixed data'!$C$7</f>
        <v>-3.2133333333333337E-3</v>
      </c>
      <c r="R39" s="34">
        <f>$N$28/'Fixed data'!$C$7</f>
        <v>-3.2133333333333337E-3</v>
      </c>
      <c r="S39" s="34">
        <f>$N$28/'Fixed data'!$C$7</f>
        <v>-3.2133333333333337E-3</v>
      </c>
      <c r="T39" s="34">
        <f>$N$28/'Fixed data'!$C$7</f>
        <v>-3.2133333333333337E-3</v>
      </c>
      <c r="U39" s="34">
        <f>$N$28/'Fixed data'!$C$7</f>
        <v>-3.2133333333333337E-3</v>
      </c>
      <c r="V39" s="34">
        <f>$N$28/'Fixed data'!$C$7</f>
        <v>-3.2133333333333337E-3</v>
      </c>
      <c r="W39" s="34">
        <f>$N$28/'Fixed data'!$C$7</f>
        <v>-3.2133333333333337E-3</v>
      </c>
      <c r="X39" s="34">
        <f>$N$28/'Fixed data'!$C$7</f>
        <v>-3.2133333333333337E-3</v>
      </c>
      <c r="Y39" s="34">
        <f>$N$28/'Fixed data'!$C$7</f>
        <v>-3.2133333333333337E-3</v>
      </c>
      <c r="Z39" s="34">
        <f>$N$28/'Fixed data'!$C$7</f>
        <v>-3.2133333333333337E-3</v>
      </c>
      <c r="AA39" s="34">
        <f>$N$28/'Fixed data'!$C$7</f>
        <v>-3.2133333333333337E-3</v>
      </c>
      <c r="AB39" s="34">
        <f>$N$28/'Fixed data'!$C$7</f>
        <v>-3.2133333333333337E-3</v>
      </c>
      <c r="AC39" s="34">
        <f>$N$28/'Fixed data'!$C$7</f>
        <v>-3.2133333333333337E-3</v>
      </c>
      <c r="AD39" s="34">
        <f>$N$28/'Fixed data'!$C$7</f>
        <v>-3.2133333333333337E-3</v>
      </c>
      <c r="AE39" s="34">
        <f>$N$28/'Fixed data'!$C$7</f>
        <v>-3.2133333333333337E-3</v>
      </c>
      <c r="AF39" s="34">
        <f>$N$28/'Fixed data'!$C$7</f>
        <v>-3.2133333333333337E-3</v>
      </c>
      <c r="AG39" s="34">
        <f>$N$28/'Fixed data'!$C$7</f>
        <v>-3.2133333333333337E-3</v>
      </c>
      <c r="AH39" s="34">
        <f>$N$28/'Fixed data'!$C$7</f>
        <v>-3.2133333333333337E-3</v>
      </c>
      <c r="AI39" s="34">
        <f>$N$28/'Fixed data'!$C$7</f>
        <v>-3.2133333333333337E-3</v>
      </c>
      <c r="AJ39" s="34">
        <f>$N$28/'Fixed data'!$C$7</f>
        <v>-3.2133333333333337E-3</v>
      </c>
      <c r="AK39" s="34">
        <f>$N$28/'Fixed data'!$C$7</f>
        <v>-3.2133333333333337E-3</v>
      </c>
      <c r="AL39" s="34">
        <f>$N$28/'Fixed data'!$C$7</f>
        <v>-3.2133333333333337E-3</v>
      </c>
      <c r="AM39" s="34">
        <f>$N$28/'Fixed data'!$C$7</f>
        <v>-3.2133333333333337E-3</v>
      </c>
      <c r="AN39" s="34">
        <f>$N$28/'Fixed data'!$C$7</f>
        <v>-3.2133333333333337E-3</v>
      </c>
      <c r="AO39" s="34">
        <f>$N$28/'Fixed data'!$C$7</f>
        <v>-3.2133333333333337E-3</v>
      </c>
      <c r="AP39" s="34">
        <f>$N$28/'Fixed data'!$C$7</f>
        <v>-3.2133333333333337E-3</v>
      </c>
      <c r="AQ39" s="34">
        <f>$N$28/'Fixed data'!$C$7</f>
        <v>-3.2133333333333337E-3</v>
      </c>
      <c r="AR39" s="34">
        <f>$N$28/'Fixed data'!$C$7</f>
        <v>-3.2133333333333337E-3</v>
      </c>
      <c r="AS39" s="34">
        <f>$N$28/'Fixed data'!$C$7</f>
        <v>-3.2133333333333337E-3</v>
      </c>
      <c r="AT39" s="34">
        <f>$N$28/'Fixed data'!$C$7</f>
        <v>-3.2133333333333337E-3</v>
      </c>
      <c r="AU39" s="34">
        <f>$N$28/'Fixed data'!$C$7</f>
        <v>-3.2133333333333337E-3</v>
      </c>
      <c r="AV39" s="34">
        <f>$N$28/'Fixed data'!$C$7</f>
        <v>-3.2133333333333337E-3</v>
      </c>
      <c r="AW39" s="34">
        <f>$N$28/'Fixed data'!$C$7</f>
        <v>-3.2133333333333337E-3</v>
      </c>
      <c r="AX39" s="34">
        <f>$N$28/'Fixed data'!$C$7</f>
        <v>-3.2133333333333337E-3</v>
      </c>
      <c r="AY39" s="34">
        <f>$N$28/'Fixed data'!$C$7</f>
        <v>-3.2133333333333337E-3</v>
      </c>
      <c r="AZ39" s="34">
        <f>$N$28/'Fixed data'!$C$7</f>
        <v>-3.2133333333333337E-3</v>
      </c>
      <c r="BA39" s="34">
        <f>$N$28/'Fixed data'!$C$7</f>
        <v>-3.2133333333333337E-3</v>
      </c>
      <c r="BB39" s="34">
        <f>$N$28/'Fixed data'!$C$7</f>
        <v>-3.2133333333333337E-3</v>
      </c>
      <c r="BC39" s="34">
        <f>$N$28/'Fixed data'!$C$7</f>
        <v>-3.2133333333333337E-3</v>
      </c>
      <c r="BD39" s="34">
        <f>$N$28/'Fixed data'!$C$7</f>
        <v>-3.2133333333333337E-3</v>
      </c>
    </row>
    <row r="40" spans="1:57" ht="16.5" hidden="1" customHeight="1" outlineLevel="1" x14ac:dyDescent="0.35">
      <c r="A40" s="115"/>
      <c r="B40" s="9" t="s">
        <v>112</v>
      </c>
      <c r="C40" s="11" t="s">
        <v>134</v>
      </c>
      <c r="D40" s="9" t="s">
        <v>40</v>
      </c>
      <c r="F40" s="34"/>
      <c r="G40" s="34"/>
      <c r="H40" s="34"/>
      <c r="I40" s="34"/>
      <c r="J40" s="34"/>
      <c r="K40" s="34"/>
      <c r="L40" s="34"/>
      <c r="M40" s="34"/>
      <c r="N40" s="34"/>
      <c r="O40" s="34"/>
      <c r="P40" s="34">
        <f>$O$28/'Fixed data'!$C$7</f>
        <v>-3.2133333333333337E-3</v>
      </c>
      <c r="Q40" s="34">
        <f>$O$28/'Fixed data'!$C$7</f>
        <v>-3.2133333333333337E-3</v>
      </c>
      <c r="R40" s="34">
        <f>$O$28/'Fixed data'!$C$7</f>
        <v>-3.2133333333333337E-3</v>
      </c>
      <c r="S40" s="34">
        <f>$O$28/'Fixed data'!$C$7</f>
        <v>-3.2133333333333337E-3</v>
      </c>
      <c r="T40" s="34">
        <f>$O$28/'Fixed data'!$C$7</f>
        <v>-3.2133333333333337E-3</v>
      </c>
      <c r="U40" s="34">
        <f>$O$28/'Fixed data'!$C$7</f>
        <v>-3.2133333333333337E-3</v>
      </c>
      <c r="V40" s="34">
        <f>$O$28/'Fixed data'!$C$7</f>
        <v>-3.2133333333333337E-3</v>
      </c>
      <c r="W40" s="34">
        <f>$O$28/'Fixed data'!$C$7</f>
        <v>-3.2133333333333337E-3</v>
      </c>
      <c r="X40" s="34">
        <f>$O$28/'Fixed data'!$C$7</f>
        <v>-3.2133333333333337E-3</v>
      </c>
      <c r="Y40" s="34">
        <f>$O$28/'Fixed data'!$C$7</f>
        <v>-3.2133333333333337E-3</v>
      </c>
      <c r="Z40" s="34">
        <f>$O$28/'Fixed data'!$C$7</f>
        <v>-3.2133333333333337E-3</v>
      </c>
      <c r="AA40" s="34">
        <f>$O$28/'Fixed data'!$C$7</f>
        <v>-3.2133333333333337E-3</v>
      </c>
      <c r="AB40" s="34">
        <f>$O$28/'Fixed data'!$C$7</f>
        <v>-3.2133333333333337E-3</v>
      </c>
      <c r="AC40" s="34">
        <f>$O$28/'Fixed data'!$C$7</f>
        <v>-3.2133333333333337E-3</v>
      </c>
      <c r="AD40" s="34">
        <f>$O$28/'Fixed data'!$C$7</f>
        <v>-3.2133333333333337E-3</v>
      </c>
      <c r="AE40" s="34">
        <f>$O$28/'Fixed data'!$C$7</f>
        <v>-3.2133333333333337E-3</v>
      </c>
      <c r="AF40" s="34">
        <f>$O$28/'Fixed data'!$C$7</f>
        <v>-3.2133333333333337E-3</v>
      </c>
      <c r="AG40" s="34">
        <f>$O$28/'Fixed data'!$C$7</f>
        <v>-3.2133333333333337E-3</v>
      </c>
      <c r="AH40" s="34">
        <f>$O$28/'Fixed data'!$C$7</f>
        <v>-3.2133333333333337E-3</v>
      </c>
      <c r="AI40" s="34">
        <f>$O$28/'Fixed data'!$C$7</f>
        <v>-3.2133333333333337E-3</v>
      </c>
      <c r="AJ40" s="34">
        <f>$O$28/'Fixed data'!$C$7</f>
        <v>-3.2133333333333337E-3</v>
      </c>
      <c r="AK40" s="34">
        <f>$O$28/'Fixed data'!$C$7</f>
        <v>-3.2133333333333337E-3</v>
      </c>
      <c r="AL40" s="34">
        <f>$O$28/'Fixed data'!$C$7</f>
        <v>-3.2133333333333337E-3</v>
      </c>
      <c r="AM40" s="34">
        <f>$O$28/'Fixed data'!$C$7</f>
        <v>-3.2133333333333337E-3</v>
      </c>
      <c r="AN40" s="34">
        <f>$O$28/'Fixed data'!$C$7</f>
        <v>-3.2133333333333337E-3</v>
      </c>
      <c r="AO40" s="34">
        <f>$O$28/'Fixed data'!$C$7</f>
        <v>-3.2133333333333337E-3</v>
      </c>
      <c r="AP40" s="34">
        <f>$O$28/'Fixed data'!$C$7</f>
        <v>-3.2133333333333337E-3</v>
      </c>
      <c r="AQ40" s="34">
        <f>$O$28/'Fixed data'!$C$7</f>
        <v>-3.2133333333333337E-3</v>
      </c>
      <c r="AR40" s="34">
        <f>$O$28/'Fixed data'!$C$7</f>
        <v>-3.2133333333333337E-3</v>
      </c>
      <c r="AS40" s="34">
        <f>$O$28/'Fixed data'!$C$7</f>
        <v>-3.2133333333333337E-3</v>
      </c>
      <c r="AT40" s="34">
        <f>$O$28/'Fixed data'!$C$7</f>
        <v>-3.2133333333333337E-3</v>
      </c>
      <c r="AU40" s="34">
        <f>$O$28/'Fixed data'!$C$7</f>
        <v>-3.2133333333333337E-3</v>
      </c>
      <c r="AV40" s="34">
        <f>$O$28/'Fixed data'!$C$7</f>
        <v>-3.2133333333333337E-3</v>
      </c>
      <c r="AW40" s="34">
        <f>$O$28/'Fixed data'!$C$7</f>
        <v>-3.2133333333333337E-3</v>
      </c>
      <c r="AX40" s="34">
        <f>$O$28/'Fixed data'!$C$7</f>
        <v>-3.2133333333333337E-3</v>
      </c>
      <c r="AY40" s="34">
        <f>$O$28/'Fixed data'!$C$7</f>
        <v>-3.2133333333333337E-3</v>
      </c>
      <c r="AZ40" s="34">
        <f>$O$28/'Fixed data'!$C$7</f>
        <v>-3.2133333333333337E-3</v>
      </c>
      <c r="BA40" s="34">
        <f>$O$28/'Fixed data'!$C$7</f>
        <v>-3.2133333333333337E-3</v>
      </c>
      <c r="BB40" s="34">
        <f>$O$28/'Fixed data'!$C$7</f>
        <v>-3.2133333333333337E-3</v>
      </c>
      <c r="BC40" s="34">
        <f>$O$28/'Fixed data'!$C$7</f>
        <v>-3.2133333333333337E-3</v>
      </c>
      <c r="BD40" s="34">
        <f>$O$28/'Fixed data'!$C$7</f>
        <v>-3.2133333333333337E-3</v>
      </c>
    </row>
    <row r="41" spans="1:57" ht="16.5" hidden="1" customHeight="1" outlineLevel="1" x14ac:dyDescent="0.35">
      <c r="A41" s="115"/>
      <c r="B41" s="9" t="s">
        <v>113</v>
      </c>
      <c r="C41" s="11" t="s">
        <v>135</v>
      </c>
      <c r="D41" s="9" t="s">
        <v>40</v>
      </c>
      <c r="F41" s="34"/>
      <c r="G41" s="34"/>
      <c r="H41" s="34"/>
      <c r="I41" s="34"/>
      <c r="J41" s="34"/>
      <c r="K41" s="34"/>
      <c r="L41" s="34"/>
      <c r="M41" s="34"/>
      <c r="N41" s="34"/>
      <c r="O41" s="34"/>
      <c r="P41" s="34"/>
      <c r="Q41" s="34">
        <f>$P$28/'Fixed data'!$C$7</f>
        <v>-3.2133333333333337E-3</v>
      </c>
      <c r="R41" s="34">
        <f>$P$28/'Fixed data'!$C$7</f>
        <v>-3.2133333333333337E-3</v>
      </c>
      <c r="S41" s="34">
        <f>$P$28/'Fixed data'!$C$7</f>
        <v>-3.2133333333333337E-3</v>
      </c>
      <c r="T41" s="34">
        <f>$P$28/'Fixed data'!$C$7</f>
        <v>-3.2133333333333337E-3</v>
      </c>
      <c r="U41" s="34">
        <f>$P$28/'Fixed data'!$C$7</f>
        <v>-3.2133333333333337E-3</v>
      </c>
      <c r="V41" s="34">
        <f>$P$28/'Fixed data'!$C$7</f>
        <v>-3.2133333333333337E-3</v>
      </c>
      <c r="W41" s="34">
        <f>$P$28/'Fixed data'!$C$7</f>
        <v>-3.2133333333333337E-3</v>
      </c>
      <c r="X41" s="34">
        <f>$P$28/'Fixed data'!$C$7</f>
        <v>-3.2133333333333337E-3</v>
      </c>
      <c r="Y41" s="34">
        <f>$P$28/'Fixed data'!$C$7</f>
        <v>-3.2133333333333337E-3</v>
      </c>
      <c r="Z41" s="34">
        <f>$P$28/'Fixed data'!$C$7</f>
        <v>-3.2133333333333337E-3</v>
      </c>
      <c r="AA41" s="34">
        <f>$P$28/'Fixed data'!$C$7</f>
        <v>-3.2133333333333337E-3</v>
      </c>
      <c r="AB41" s="34">
        <f>$P$28/'Fixed data'!$C$7</f>
        <v>-3.2133333333333337E-3</v>
      </c>
      <c r="AC41" s="34">
        <f>$P$28/'Fixed data'!$C$7</f>
        <v>-3.2133333333333337E-3</v>
      </c>
      <c r="AD41" s="34">
        <f>$P$28/'Fixed data'!$C$7</f>
        <v>-3.2133333333333337E-3</v>
      </c>
      <c r="AE41" s="34">
        <f>$P$28/'Fixed data'!$C$7</f>
        <v>-3.2133333333333337E-3</v>
      </c>
      <c r="AF41" s="34">
        <f>$P$28/'Fixed data'!$C$7</f>
        <v>-3.2133333333333337E-3</v>
      </c>
      <c r="AG41" s="34">
        <f>$P$28/'Fixed data'!$C$7</f>
        <v>-3.2133333333333337E-3</v>
      </c>
      <c r="AH41" s="34">
        <f>$P$28/'Fixed data'!$C$7</f>
        <v>-3.2133333333333337E-3</v>
      </c>
      <c r="AI41" s="34">
        <f>$P$28/'Fixed data'!$C$7</f>
        <v>-3.2133333333333337E-3</v>
      </c>
      <c r="AJ41" s="34">
        <f>$P$28/'Fixed data'!$C$7</f>
        <v>-3.2133333333333337E-3</v>
      </c>
      <c r="AK41" s="34">
        <f>$P$28/'Fixed data'!$C$7</f>
        <v>-3.2133333333333337E-3</v>
      </c>
      <c r="AL41" s="34">
        <f>$P$28/'Fixed data'!$C$7</f>
        <v>-3.2133333333333337E-3</v>
      </c>
      <c r="AM41" s="34">
        <f>$P$28/'Fixed data'!$C$7</f>
        <v>-3.2133333333333337E-3</v>
      </c>
      <c r="AN41" s="34">
        <f>$P$28/'Fixed data'!$C$7</f>
        <v>-3.2133333333333337E-3</v>
      </c>
      <c r="AO41" s="34">
        <f>$P$28/'Fixed data'!$C$7</f>
        <v>-3.2133333333333337E-3</v>
      </c>
      <c r="AP41" s="34">
        <f>$P$28/'Fixed data'!$C$7</f>
        <v>-3.2133333333333337E-3</v>
      </c>
      <c r="AQ41" s="34">
        <f>$P$28/'Fixed data'!$C$7</f>
        <v>-3.2133333333333337E-3</v>
      </c>
      <c r="AR41" s="34">
        <f>$P$28/'Fixed data'!$C$7</f>
        <v>-3.2133333333333337E-3</v>
      </c>
      <c r="AS41" s="34">
        <f>$P$28/'Fixed data'!$C$7</f>
        <v>-3.2133333333333337E-3</v>
      </c>
      <c r="AT41" s="34">
        <f>$P$28/'Fixed data'!$C$7</f>
        <v>-3.2133333333333337E-3</v>
      </c>
      <c r="AU41" s="34">
        <f>$P$28/'Fixed data'!$C$7</f>
        <v>-3.2133333333333337E-3</v>
      </c>
      <c r="AV41" s="34">
        <f>$P$28/'Fixed data'!$C$7</f>
        <v>-3.2133333333333337E-3</v>
      </c>
      <c r="AW41" s="34">
        <f>$P$28/'Fixed data'!$C$7</f>
        <v>-3.2133333333333337E-3</v>
      </c>
      <c r="AX41" s="34">
        <f>$P$28/'Fixed data'!$C$7</f>
        <v>-3.2133333333333337E-3</v>
      </c>
      <c r="AY41" s="34">
        <f>$P$28/'Fixed data'!$C$7</f>
        <v>-3.2133333333333337E-3</v>
      </c>
      <c r="AZ41" s="34">
        <f>$P$28/'Fixed data'!$C$7</f>
        <v>-3.2133333333333337E-3</v>
      </c>
      <c r="BA41" s="34">
        <f>$P$28/'Fixed data'!$C$7</f>
        <v>-3.2133333333333337E-3</v>
      </c>
      <c r="BB41" s="34">
        <f>$P$28/'Fixed data'!$C$7</f>
        <v>-3.2133333333333337E-3</v>
      </c>
      <c r="BC41" s="34">
        <f>$P$28/'Fixed data'!$C$7</f>
        <v>-3.2133333333333337E-3</v>
      </c>
      <c r="BD41" s="34">
        <f>$P$28/'Fixed data'!$C$7</f>
        <v>-3.2133333333333337E-3</v>
      </c>
    </row>
    <row r="42" spans="1:57" ht="16.5" hidden="1" customHeight="1" outlineLevel="1" x14ac:dyDescent="0.35">
      <c r="A42" s="115"/>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5"/>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5"/>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5"/>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5"/>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5"/>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5"/>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5"/>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5"/>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5"/>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5"/>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5"/>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5"/>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5"/>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5"/>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5"/>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5"/>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5"/>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5"/>
      <c r="B60" s="9" t="s">
        <v>7</v>
      </c>
      <c r="C60" s="9" t="s">
        <v>61</v>
      </c>
      <c r="D60" s="9" t="s">
        <v>40</v>
      </c>
      <c r="E60" s="34">
        <f>SUM(E30:E59)</f>
        <v>0</v>
      </c>
      <c r="F60" s="34">
        <f t="shared" ref="F60:BD60" si="6">SUM(F30:F59)</f>
        <v>-3.2133333333333328E-3</v>
      </c>
      <c r="G60" s="34">
        <f t="shared" si="6"/>
        <v>-6.4266666666666665E-3</v>
      </c>
      <c r="H60" s="34">
        <f t="shared" si="6"/>
        <v>-9.6399999999999993E-3</v>
      </c>
      <c r="I60" s="34">
        <f t="shared" si="6"/>
        <v>-1.2853333333333333E-2</v>
      </c>
      <c r="J60" s="34">
        <f t="shared" si="6"/>
        <v>1.3533333333333333E-2</v>
      </c>
      <c r="K60" s="34">
        <f t="shared" si="6"/>
        <v>1.0319999999999999E-2</v>
      </c>
      <c r="L60" s="34">
        <f t="shared" si="6"/>
        <v>-2.2493333333333334E-2</v>
      </c>
      <c r="M60" s="34">
        <f t="shared" si="6"/>
        <v>-2.5706666666666669E-2</v>
      </c>
      <c r="N60" s="34">
        <f t="shared" si="6"/>
        <v>6.7999999999999658E-4</v>
      </c>
      <c r="O60" s="34">
        <f t="shared" si="6"/>
        <v>-2.5333333333333371E-3</v>
      </c>
      <c r="P60" s="34">
        <f t="shared" si="6"/>
        <v>-5.7466666666666708E-3</v>
      </c>
      <c r="Q60" s="34">
        <f t="shared" si="6"/>
        <v>-8.9600000000000044E-3</v>
      </c>
      <c r="R60" s="34">
        <f t="shared" si="6"/>
        <v>-8.9600000000000044E-3</v>
      </c>
      <c r="S60" s="34">
        <f t="shared" si="6"/>
        <v>-8.9600000000000044E-3</v>
      </c>
      <c r="T60" s="34">
        <f t="shared" si="6"/>
        <v>-8.9600000000000044E-3</v>
      </c>
      <c r="U60" s="34">
        <f t="shared" si="6"/>
        <v>-8.9600000000000044E-3</v>
      </c>
      <c r="V60" s="34">
        <f t="shared" si="6"/>
        <v>-8.9600000000000044E-3</v>
      </c>
      <c r="W60" s="34">
        <f t="shared" si="6"/>
        <v>-8.9600000000000044E-3</v>
      </c>
      <c r="X60" s="34">
        <f t="shared" si="6"/>
        <v>-8.9600000000000044E-3</v>
      </c>
      <c r="Y60" s="34">
        <f t="shared" si="6"/>
        <v>-8.9600000000000044E-3</v>
      </c>
      <c r="Z60" s="34">
        <f t="shared" si="6"/>
        <v>-8.9600000000000044E-3</v>
      </c>
      <c r="AA60" s="34">
        <f t="shared" si="6"/>
        <v>-8.9600000000000044E-3</v>
      </c>
      <c r="AB60" s="34">
        <f t="shared" si="6"/>
        <v>-8.9600000000000044E-3</v>
      </c>
      <c r="AC60" s="34">
        <f t="shared" si="6"/>
        <v>-8.9600000000000044E-3</v>
      </c>
      <c r="AD60" s="34">
        <f t="shared" si="6"/>
        <v>-8.9600000000000044E-3</v>
      </c>
      <c r="AE60" s="34">
        <f t="shared" si="6"/>
        <v>-8.9600000000000044E-3</v>
      </c>
      <c r="AF60" s="34">
        <f t="shared" si="6"/>
        <v>-8.9600000000000044E-3</v>
      </c>
      <c r="AG60" s="34">
        <f t="shared" si="6"/>
        <v>-8.9600000000000044E-3</v>
      </c>
      <c r="AH60" s="34">
        <f t="shared" si="6"/>
        <v>-8.9600000000000044E-3</v>
      </c>
      <c r="AI60" s="34">
        <f t="shared" si="6"/>
        <v>-8.9600000000000044E-3</v>
      </c>
      <c r="AJ60" s="34">
        <f t="shared" si="6"/>
        <v>-8.9600000000000044E-3</v>
      </c>
      <c r="AK60" s="34">
        <f t="shared" si="6"/>
        <v>-8.9600000000000044E-3</v>
      </c>
      <c r="AL60" s="34">
        <f t="shared" si="6"/>
        <v>-8.9600000000000044E-3</v>
      </c>
      <c r="AM60" s="34">
        <f t="shared" si="6"/>
        <v>-8.9600000000000044E-3</v>
      </c>
      <c r="AN60" s="34">
        <f t="shared" si="6"/>
        <v>-8.9600000000000044E-3</v>
      </c>
      <c r="AO60" s="34">
        <f t="shared" si="6"/>
        <v>-8.9600000000000044E-3</v>
      </c>
      <c r="AP60" s="34">
        <f t="shared" si="6"/>
        <v>-8.9600000000000044E-3</v>
      </c>
      <c r="AQ60" s="34">
        <f t="shared" si="6"/>
        <v>-8.9600000000000044E-3</v>
      </c>
      <c r="AR60" s="34">
        <f t="shared" si="6"/>
        <v>-8.9600000000000044E-3</v>
      </c>
      <c r="AS60" s="34">
        <f t="shared" si="6"/>
        <v>-8.9600000000000044E-3</v>
      </c>
      <c r="AT60" s="34">
        <f t="shared" si="6"/>
        <v>-8.9600000000000044E-3</v>
      </c>
      <c r="AU60" s="34">
        <f t="shared" si="6"/>
        <v>-8.9600000000000044E-3</v>
      </c>
      <c r="AV60" s="34">
        <f t="shared" si="6"/>
        <v>-8.9600000000000044E-3</v>
      </c>
      <c r="AW60" s="34">
        <f t="shared" si="6"/>
        <v>-8.9600000000000044E-3</v>
      </c>
      <c r="AX60" s="34">
        <f t="shared" si="6"/>
        <v>-8.9600000000000044E-3</v>
      </c>
      <c r="AY60" s="34">
        <f t="shared" si="6"/>
        <v>-5.7466666666666655E-3</v>
      </c>
      <c r="AZ60" s="34">
        <f t="shared" si="6"/>
        <v>-2.5333333333333336E-3</v>
      </c>
      <c r="BA60" s="34">
        <f t="shared" si="6"/>
        <v>6.7999999999999831E-4</v>
      </c>
      <c r="BB60" s="34">
        <f t="shared" si="6"/>
        <v>3.8933333333333285E-3</v>
      </c>
      <c r="BC60" s="34">
        <f t="shared" si="6"/>
        <v>-2.249333333333333E-2</v>
      </c>
      <c r="BD60" s="34">
        <f t="shared" si="6"/>
        <v>-1.9279999999999999E-2</v>
      </c>
    </row>
    <row r="61" spans="1:56" ht="17.25" hidden="1" customHeight="1" outlineLevel="1" x14ac:dyDescent="0.35">
      <c r="A61" s="115"/>
      <c r="B61" s="9" t="s">
        <v>35</v>
      </c>
      <c r="C61" s="9" t="s">
        <v>62</v>
      </c>
      <c r="D61" s="9" t="s">
        <v>40</v>
      </c>
      <c r="E61" s="34">
        <v>0</v>
      </c>
      <c r="F61" s="34">
        <f>E62</f>
        <v>-0.14459999999999998</v>
      </c>
      <c r="G61" s="34">
        <f t="shared" ref="G61:BD61" si="7">F62</f>
        <v>-0.28598666666666661</v>
      </c>
      <c r="H61" s="34">
        <f t="shared" si="7"/>
        <v>-0.42415999999999998</v>
      </c>
      <c r="I61" s="34">
        <f t="shared" si="7"/>
        <v>-0.55911999999999995</v>
      </c>
      <c r="J61" s="34">
        <f t="shared" si="7"/>
        <v>0.64113333333333344</v>
      </c>
      <c r="K61" s="34">
        <f t="shared" si="7"/>
        <v>0.4830000000000001</v>
      </c>
      <c r="L61" s="34">
        <f t="shared" si="7"/>
        <v>-1.0039199999999999</v>
      </c>
      <c r="M61" s="34">
        <f t="shared" si="7"/>
        <v>-1.1260266666666665</v>
      </c>
      <c r="N61" s="34">
        <f t="shared" si="7"/>
        <v>8.7080000000000268E-2</v>
      </c>
      <c r="O61" s="34">
        <f t="shared" si="7"/>
        <v>-5.8199999999999724E-2</v>
      </c>
      <c r="P61" s="34">
        <f t="shared" si="7"/>
        <v>-0.2002666666666664</v>
      </c>
      <c r="Q61" s="34">
        <f t="shared" si="7"/>
        <v>-0.33911999999999975</v>
      </c>
      <c r="R61" s="34">
        <f t="shared" si="7"/>
        <v>-0.33015999999999973</v>
      </c>
      <c r="S61" s="34">
        <f t="shared" si="7"/>
        <v>-0.32119999999999971</v>
      </c>
      <c r="T61" s="34">
        <f t="shared" si="7"/>
        <v>-0.31223999999999968</v>
      </c>
      <c r="U61" s="34">
        <f t="shared" si="7"/>
        <v>-0.30327999999999966</v>
      </c>
      <c r="V61" s="34">
        <f t="shared" si="7"/>
        <v>-0.29431999999999964</v>
      </c>
      <c r="W61" s="34">
        <f t="shared" si="7"/>
        <v>-0.28535999999999961</v>
      </c>
      <c r="X61" s="34">
        <f t="shared" si="7"/>
        <v>-0.27639999999999959</v>
      </c>
      <c r="Y61" s="34">
        <f t="shared" si="7"/>
        <v>-0.26743999999999957</v>
      </c>
      <c r="Z61" s="34">
        <f t="shared" si="7"/>
        <v>-0.25847999999999954</v>
      </c>
      <c r="AA61" s="34">
        <f t="shared" si="7"/>
        <v>-0.24951999999999955</v>
      </c>
      <c r="AB61" s="34">
        <f t="shared" si="7"/>
        <v>-0.24055999999999955</v>
      </c>
      <c r="AC61" s="34">
        <f t="shared" si="7"/>
        <v>-0.23159999999999956</v>
      </c>
      <c r="AD61" s="34">
        <f t="shared" si="7"/>
        <v>-0.22263999999999956</v>
      </c>
      <c r="AE61" s="34">
        <f t="shared" si="7"/>
        <v>-0.21367999999999956</v>
      </c>
      <c r="AF61" s="34">
        <f t="shared" si="7"/>
        <v>-0.20471999999999957</v>
      </c>
      <c r="AG61" s="34">
        <f t="shared" si="7"/>
        <v>-0.19575999999999957</v>
      </c>
      <c r="AH61" s="34">
        <f t="shared" si="7"/>
        <v>-0.18679999999999958</v>
      </c>
      <c r="AI61" s="34">
        <f t="shared" si="7"/>
        <v>-0.17783999999999958</v>
      </c>
      <c r="AJ61" s="34">
        <f t="shared" si="7"/>
        <v>-0.16887999999999959</v>
      </c>
      <c r="AK61" s="34">
        <f t="shared" si="7"/>
        <v>-0.15991999999999959</v>
      </c>
      <c r="AL61" s="34">
        <f t="shared" si="7"/>
        <v>-0.15095999999999959</v>
      </c>
      <c r="AM61" s="34">
        <f t="shared" si="7"/>
        <v>-0.1419999999999996</v>
      </c>
      <c r="AN61" s="34">
        <f t="shared" si="7"/>
        <v>-0.1330399999999996</v>
      </c>
      <c r="AO61" s="34">
        <f t="shared" si="7"/>
        <v>-0.12407999999999959</v>
      </c>
      <c r="AP61" s="34">
        <f t="shared" si="7"/>
        <v>-0.11511999999999958</v>
      </c>
      <c r="AQ61" s="34">
        <f t="shared" si="7"/>
        <v>-0.10615999999999957</v>
      </c>
      <c r="AR61" s="34">
        <f t="shared" si="7"/>
        <v>-9.7199999999999565E-2</v>
      </c>
      <c r="AS61" s="34">
        <f t="shared" si="7"/>
        <v>-8.8239999999999555E-2</v>
      </c>
      <c r="AT61" s="34">
        <f t="shared" si="7"/>
        <v>-7.9279999999999545E-2</v>
      </c>
      <c r="AU61" s="34">
        <f t="shared" si="7"/>
        <v>-7.0319999999999536E-2</v>
      </c>
      <c r="AV61" s="34">
        <f t="shared" si="7"/>
        <v>-6.1359999999999533E-2</v>
      </c>
      <c r="AW61" s="34">
        <f t="shared" si="7"/>
        <v>-5.239999999999953E-2</v>
      </c>
      <c r="AX61" s="34">
        <f t="shared" si="7"/>
        <v>-4.3439999999999528E-2</v>
      </c>
      <c r="AY61" s="34">
        <f t="shared" si="7"/>
        <v>-3.4479999999999525E-2</v>
      </c>
      <c r="AZ61" s="34">
        <f t="shared" si="7"/>
        <v>-2.8733333333332861E-2</v>
      </c>
      <c r="BA61" s="34">
        <f t="shared" si="7"/>
        <v>-2.6199999999999529E-2</v>
      </c>
      <c r="BB61" s="34">
        <f t="shared" si="7"/>
        <v>-2.6879999999999529E-2</v>
      </c>
      <c r="BC61" s="34">
        <f t="shared" si="7"/>
        <v>-3.0773333333332858E-2</v>
      </c>
      <c r="BD61" s="34">
        <f t="shared" si="7"/>
        <v>-8.2799999999995273E-3</v>
      </c>
    </row>
    <row r="62" spans="1:56" ht="16.5" hidden="1" customHeight="1" outlineLevel="1" x14ac:dyDescent="0.3">
      <c r="A62" s="115"/>
      <c r="B62" s="9" t="s">
        <v>34</v>
      </c>
      <c r="C62" s="9" t="s">
        <v>69</v>
      </c>
      <c r="D62" s="9" t="s">
        <v>40</v>
      </c>
      <c r="E62" s="34">
        <f t="shared" ref="E62:BD62" si="8">E28-E60+E61</f>
        <v>-0.14459999999999998</v>
      </c>
      <c r="F62" s="34">
        <f t="shared" si="8"/>
        <v>-0.28598666666666661</v>
      </c>
      <c r="G62" s="34">
        <f t="shared" si="8"/>
        <v>-0.42415999999999998</v>
      </c>
      <c r="H62" s="34">
        <f t="shared" si="8"/>
        <v>-0.55911999999999995</v>
      </c>
      <c r="I62" s="34">
        <f t="shared" si="8"/>
        <v>0.64113333333333344</v>
      </c>
      <c r="J62" s="34">
        <f t="shared" si="8"/>
        <v>0.4830000000000001</v>
      </c>
      <c r="K62" s="34">
        <f t="shared" si="8"/>
        <v>-1.0039199999999999</v>
      </c>
      <c r="L62" s="34">
        <f t="shared" si="8"/>
        <v>-1.1260266666666665</v>
      </c>
      <c r="M62" s="34">
        <f t="shared" si="8"/>
        <v>8.7080000000000268E-2</v>
      </c>
      <c r="N62" s="34">
        <f t="shared" si="8"/>
        <v>-5.8199999999999724E-2</v>
      </c>
      <c r="O62" s="34">
        <f t="shared" si="8"/>
        <v>-0.2002666666666664</v>
      </c>
      <c r="P62" s="34">
        <f t="shared" si="8"/>
        <v>-0.33911999999999975</v>
      </c>
      <c r="Q62" s="34">
        <f t="shared" si="8"/>
        <v>-0.33015999999999973</v>
      </c>
      <c r="R62" s="34">
        <f t="shared" si="8"/>
        <v>-0.32119999999999971</v>
      </c>
      <c r="S62" s="34">
        <f t="shared" si="8"/>
        <v>-0.31223999999999968</v>
      </c>
      <c r="T62" s="34">
        <f t="shared" si="8"/>
        <v>-0.30327999999999966</v>
      </c>
      <c r="U62" s="34">
        <f t="shared" si="8"/>
        <v>-0.29431999999999964</v>
      </c>
      <c r="V62" s="34">
        <f t="shared" si="8"/>
        <v>-0.28535999999999961</v>
      </c>
      <c r="W62" s="34">
        <f t="shared" si="8"/>
        <v>-0.27639999999999959</v>
      </c>
      <c r="X62" s="34">
        <f t="shared" si="8"/>
        <v>-0.26743999999999957</v>
      </c>
      <c r="Y62" s="34">
        <f t="shared" si="8"/>
        <v>-0.25847999999999954</v>
      </c>
      <c r="Z62" s="34">
        <f t="shared" si="8"/>
        <v>-0.24951999999999955</v>
      </c>
      <c r="AA62" s="34">
        <f t="shared" si="8"/>
        <v>-0.24055999999999955</v>
      </c>
      <c r="AB62" s="34">
        <f t="shared" si="8"/>
        <v>-0.23159999999999956</v>
      </c>
      <c r="AC62" s="34">
        <f t="shared" si="8"/>
        <v>-0.22263999999999956</v>
      </c>
      <c r="AD62" s="34">
        <f t="shared" si="8"/>
        <v>-0.21367999999999956</v>
      </c>
      <c r="AE62" s="34">
        <f t="shared" si="8"/>
        <v>-0.20471999999999957</v>
      </c>
      <c r="AF62" s="34">
        <f t="shared" si="8"/>
        <v>-0.19575999999999957</v>
      </c>
      <c r="AG62" s="34">
        <f t="shared" si="8"/>
        <v>-0.18679999999999958</v>
      </c>
      <c r="AH62" s="34">
        <f t="shared" si="8"/>
        <v>-0.17783999999999958</v>
      </c>
      <c r="AI62" s="34">
        <f t="shared" si="8"/>
        <v>-0.16887999999999959</v>
      </c>
      <c r="AJ62" s="34">
        <f t="shared" si="8"/>
        <v>-0.15991999999999959</v>
      </c>
      <c r="AK62" s="34">
        <f t="shared" si="8"/>
        <v>-0.15095999999999959</v>
      </c>
      <c r="AL62" s="34">
        <f t="shared" si="8"/>
        <v>-0.1419999999999996</v>
      </c>
      <c r="AM62" s="34">
        <f t="shared" si="8"/>
        <v>-0.1330399999999996</v>
      </c>
      <c r="AN62" s="34">
        <f t="shared" si="8"/>
        <v>-0.12407999999999959</v>
      </c>
      <c r="AO62" s="34">
        <f t="shared" si="8"/>
        <v>-0.11511999999999958</v>
      </c>
      <c r="AP62" s="34">
        <f t="shared" si="8"/>
        <v>-0.10615999999999957</v>
      </c>
      <c r="AQ62" s="34">
        <f t="shared" si="8"/>
        <v>-9.7199999999999565E-2</v>
      </c>
      <c r="AR62" s="34">
        <f t="shared" si="8"/>
        <v>-8.8239999999999555E-2</v>
      </c>
      <c r="AS62" s="34">
        <f t="shared" si="8"/>
        <v>-7.9279999999999545E-2</v>
      </c>
      <c r="AT62" s="34">
        <f t="shared" si="8"/>
        <v>-7.0319999999999536E-2</v>
      </c>
      <c r="AU62" s="34">
        <f t="shared" si="8"/>
        <v>-6.1359999999999533E-2</v>
      </c>
      <c r="AV62" s="34">
        <f t="shared" si="8"/>
        <v>-5.239999999999953E-2</v>
      </c>
      <c r="AW62" s="34">
        <f t="shared" si="8"/>
        <v>-4.3439999999999528E-2</v>
      </c>
      <c r="AX62" s="34">
        <f t="shared" si="8"/>
        <v>-3.4479999999999525E-2</v>
      </c>
      <c r="AY62" s="34">
        <f t="shared" si="8"/>
        <v>-2.8733333333332861E-2</v>
      </c>
      <c r="AZ62" s="34">
        <f t="shared" si="8"/>
        <v>-2.6199999999999529E-2</v>
      </c>
      <c r="BA62" s="34">
        <f t="shared" si="8"/>
        <v>-2.6879999999999529E-2</v>
      </c>
      <c r="BB62" s="34">
        <f t="shared" si="8"/>
        <v>-3.0773333333332858E-2</v>
      </c>
      <c r="BC62" s="34">
        <f t="shared" si="8"/>
        <v>-8.2799999999995273E-3</v>
      </c>
      <c r="BD62" s="34">
        <f t="shared" si="8"/>
        <v>1.1000000000000471E-2</v>
      </c>
    </row>
    <row r="63" spans="1:56" ht="16.5" collapsed="1" x14ac:dyDescent="0.3">
      <c r="A63" s="115"/>
      <c r="B63" s="9" t="s">
        <v>8</v>
      </c>
      <c r="C63" s="11" t="s">
        <v>68</v>
      </c>
      <c r="D63" s="9" t="s">
        <v>40</v>
      </c>
      <c r="E63" s="34">
        <f>AVERAGE(E61:E62)*'Fixed data'!$C$3</f>
        <v>-3.4920899999999998E-3</v>
      </c>
      <c r="F63" s="34">
        <f>AVERAGE(F61:F62)*'Fixed data'!$C$3</f>
        <v>-1.0398667999999998E-2</v>
      </c>
      <c r="G63" s="34">
        <f>AVERAGE(G61:G62)*'Fixed data'!$C$3</f>
        <v>-1.7150042000000001E-2</v>
      </c>
      <c r="H63" s="34">
        <f>AVERAGE(H61:H62)*'Fixed data'!$C$3</f>
        <v>-2.3746211999999999E-2</v>
      </c>
      <c r="I63" s="34">
        <f>AVERAGE(I61:I62)*'Fixed data'!$C$3</f>
        <v>1.9806220000000039E-3</v>
      </c>
      <c r="J63" s="34">
        <f>AVERAGE(J61:J62)*'Fixed data'!$C$3</f>
        <v>2.7147820000000003E-2</v>
      </c>
      <c r="K63" s="34">
        <f>AVERAGE(K61:K62)*'Fixed data'!$C$3</f>
        <v>-1.2580217999999997E-2</v>
      </c>
      <c r="L63" s="34">
        <f>AVERAGE(L61:L62)*'Fixed data'!$C$3</f>
        <v>-5.143821199999999E-2</v>
      </c>
      <c r="M63" s="34">
        <f>AVERAGE(M61:M62)*'Fixed data'!$C$3</f>
        <v>-2.509056199999999E-2</v>
      </c>
      <c r="N63" s="34">
        <f>AVERAGE(N61:N62)*'Fixed data'!$C$3</f>
        <v>6.9745200000001322E-4</v>
      </c>
      <c r="O63" s="34">
        <f>AVERAGE(O61:O62)*'Fixed data'!$C$3</f>
        <v>-6.2419699999999873E-3</v>
      </c>
      <c r="P63" s="34">
        <f>AVERAGE(P61:P62)*'Fixed data'!$C$3</f>
        <v>-1.3026187999999987E-2</v>
      </c>
      <c r="Q63" s="34">
        <f>AVERAGE(Q61:Q62)*'Fixed data'!$C$3</f>
        <v>-1.6163111999999986E-2</v>
      </c>
      <c r="R63" s="34">
        <f>AVERAGE(R61:R62)*'Fixed data'!$C$3</f>
        <v>-1.573034399999999E-2</v>
      </c>
      <c r="S63" s="34">
        <f>AVERAGE(S61:S62)*'Fixed data'!$C$3</f>
        <v>-1.5297575999999985E-2</v>
      </c>
      <c r="T63" s="34">
        <f>AVERAGE(T61:T62)*'Fixed data'!$C$3</f>
        <v>-1.4864807999999986E-2</v>
      </c>
      <c r="U63" s="34">
        <f>AVERAGE(U61:U62)*'Fixed data'!$C$3</f>
        <v>-1.4432039999999983E-2</v>
      </c>
      <c r="V63" s="34">
        <f>AVERAGE(V61:V62)*'Fixed data'!$C$3</f>
        <v>-1.3999271999999984E-2</v>
      </c>
      <c r="W63" s="34">
        <f>AVERAGE(W61:W62)*'Fixed data'!$C$3</f>
        <v>-1.3566503999999981E-2</v>
      </c>
      <c r="X63" s="34">
        <f>AVERAGE(X61:X62)*'Fixed data'!$C$3</f>
        <v>-1.3133735999999981E-2</v>
      </c>
      <c r="Y63" s="34">
        <f>AVERAGE(Y61:Y62)*'Fixed data'!$C$3</f>
        <v>-1.2700967999999977E-2</v>
      </c>
      <c r="Z63" s="34">
        <f>AVERAGE(Z61:Z62)*'Fixed data'!$C$3</f>
        <v>-1.2268199999999979E-2</v>
      </c>
      <c r="AA63" s="34">
        <f>AVERAGE(AA61:AA62)*'Fixed data'!$C$3</f>
        <v>-1.1835431999999979E-2</v>
      </c>
      <c r="AB63" s="34">
        <f>AVERAGE(AB61:AB62)*'Fixed data'!$C$3</f>
        <v>-1.1402663999999979E-2</v>
      </c>
      <c r="AC63" s="34">
        <f>AVERAGE(AC61:AC62)*'Fixed data'!$C$3</f>
        <v>-1.0969895999999979E-2</v>
      </c>
      <c r="AD63" s="34">
        <f>AVERAGE(AD61:AD62)*'Fixed data'!$C$3</f>
        <v>-1.0537127999999981E-2</v>
      </c>
      <c r="AE63" s="34">
        <f>AVERAGE(AE61:AE62)*'Fixed data'!$C$3</f>
        <v>-1.0104359999999979E-2</v>
      </c>
      <c r="AF63" s="34">
        <f>AVERAGE(AF61:AF62)*'Fixed data'!$C$3</f>
        <v>-9.6715919999999806E-3</v>
      </c>
      <c r="AG63" s="34">
        <f>AVERAGE(AG61:AG62)*'Fixed data'!$C$3</f>
        <v>-9.2388239999999788E-3</v>
      </c>
      <c r="AH63" s="34">
        <f>AVERAGE(AH61:AH62)*'Fixed data'!$C$3</f>
        <v>-8.8060559999999805E-3</v>
      </c>
      <c r="AI63" s="34">
        <f>AVERAGE(AI61:AI62)*'Fixed data'!$C$3</f>
        <v>-8.3732879999999805E-3</v>
      </c>
      <c r="AJ63" s="34">
        <f>AVERAGE(AJ61:AJ62)*'Fixed data'!$C$3</f>
        <v>-7.9405199999999804E-3</v>
      </c>
      <c r="AK63" s="34">
        <f>AVERAGE(AK61:AK62)*'Fixed data'!$C$3</f>
        <v>-7.5077519999999804E-3</v>
      </c>
      <c r="AL63" s="34">
        <f>AVERAGE(AL61:AL62)*'Fixed data'!$C$3</f>
        <v>-7.0749839999999812E-3</v>
      </c>
      <c r="AM63" s="34">
        <f>AVERAGE(AM61:AM62)*'Fixed data'!$C$3</f>
        <v>-6.6422159999999803E-3</v>
      </c>
      <c r="AN63" s="34">
        <f>AVERAGE(AN61:AN62)*'Fixed data'!$C$3</f>
        <v>-6.2094479999999803E-3</v>
      </c>
      <c r="AO63" s="34">
        <f>AVERAGE(AO61:AO62)*'Fixed data'!$C$3</f>
        <v>-5.7766799999999811E-3</v>
      </c>
      <c r="AP63" s="34">
        <f>AVERAGE(AP61:AP62)*'Fixed data'!$C$3</f>
        <v>-5.3439119999999793E-3</v>
      </c>
      <c r="AQ63" s="34">
        <f>AVERAGE(AQ61:AQ62)*'Fixed data'!$C$3</f>
        <v>-4.9111439999999802E-3</v>
      </c>
      <c r="AR63" s="34">
        <f>AVERAGE(AR61:AR62)*'Fixed data'!$C$3</f>
        <v>-4.4783759999999784E-3</v>
      </c>
      <c r="AS63" s="34">
        <f>AVERAGE(AS61:AS62)*'Fixed data'!$C$3</f>
        <v>-4.0456079999999792E-3</v>
      </c>
      <c r="AT63" s="34">
        <f>AVERAGE(AT61:AT62)*'Fixed data'!$C$3</f>
        <v>-3.6128399999999779E-3</v>
      </c>
      <c r="AU63" s="34">
        <f>AVERAGE(AU61:AU62)*'Fixed data'!$C$3</f>
        <v>-3.1800719999999778E-3</v>
      </c>
      <c r="AV63" s="34">
        <f>AVERAGE(AV61:AV62)*'Fixed data'!$C$3</f>
        <v>-2.7473039999999773E-3</v>
      </c>
      <c r="AW63" s="34">
        <f>AVERAGE(AW61:AW62)*'Fixed data'!$C$3</f>
        <v>-2.3145359999999777E-3</v>
      </c>
      <c r="AX63" s="34">
        <f>AVERAGE(AX61:AX62)*'Fixed data'!$C$3</f>
        <v>-1.881767999999977E-3</v>
      </c>
      <c r="AY63" s="34">
        <f>AVERAGE(AY61:AY62)*'Fixed data'!$C$3</f>
        <v>-1.5266019999999772E-3</v>
      </c>
      <c r="AZ63" s="34">
        <f>AVERAGE(AZ61:AZ62)*'Fixed data'!$C$3</f>
        <v>-1.3266399999999773E-3</v>
      </c>
      <c r="BA63" s="34">
        <f>AVERAGE(BA61:BA62)*'Fixed data'!$C$3</f>
        <v>-1.2818819999999773E-3</v>
      </c>
      <c r="BB63" s="34">
        <f>AVERAGE(BB61:BB62)*'Fixed data'!$C$3</f>
        <v>-1.3923279999999772E-3</v>
      </c>
      <c r="BC63" s="34">
        <f>AVERAGE(BC61:BC62)*'Fixed data'!$C$3</f>
        <v>-9.4313799999997717E-4</v>
      </c>
      <c r="BD63" s="34">
        <f>AVERAGE(BD61:BD62)*'Fixed data'!$C$3</f>
        <v>6.5688000000022794E-5</v>
      </c>
    </row>
    <row r="64" spans="1:56" ht="15.75" thickBot="1" x14ac:dyDescent="0.35">
      <c r="A64" s="114"/>
      <c r="B64" s="12" t="s">
        <v>95</v>
      </c>
      <c r="C64" s="12" t="s">
        <v>45</v>
      </c>
      <c r="D64" s="12" t="s">
        <v>40</v>
      </c>
      <c r="E64" s="53">
        <f t="shared" ref="E64:BD64" si="9">E29+E60+E63</f>
        <v>-3.9642089999999991E-2</v>
      </c>
      <c r="F64" s="53">
        <f t="shared" si="9"/>
        <v>-4.9762001333333319E-2</v>
      </c>
      <c r="G64" s="53">
        <f t="shared" si="9"/>
        <v>-5.9726708666666656E-2</v>
      </c>
      <c r="H64" s="53">
        <f t="shared" si="9"/>
        <v>-6.9536211999999986E-2</v>
      </c>
      <c r="I64" s="53">
        <f t="shared" si="9"/>
        <v>0.2859772886666665</v>
      </c>
      <c r="J64" s="53">
        <f t="shared" si="9"/>
        <v>4.5311533333333501E-3</v>
      </c>
      <c r="K64" s="53">
        <f t="shared" si="9"/>
        <v>-0.37141021799999985</v>
      </c>
      <c r="L64" s="53">
        <f t="shared" si="9"/>
        <v>-0.11008154533333331</v>
      </c>
      <c r="M64" s="53">
        <f t="shared" si="9"/>
        <v>0.2460527713333332</v>
      </c>
      <c r="N64" s="53">
        <f t="shared" si="9"/>
        <v>-3.4772547999999973E-2</v>
      </c>
      <c r="O64" s="53">
        <f t="shared" si="9"/>
        <v>-4.4925303333333312E-2</v>
      </c>
      <c r="P64" s="53">
        <f t="shared" si="9"/>
        <v>-5.4922854666666646E-2</v>
      </c>
      <c r="Q64" s="53">
        <f t="shared" si="9"/>
        <v>-2.5123111999999989E-2</v>
      </c>
      <c r="R64" s="53">
        <f t="shared" si="9"/>
        <v>-2.4690343999999996E-2</v>
      </c>
      <c r="S64" s="53">
        <f t="shared" si="9"/>
        <v>-2.4257575999999989E-2</v>
      </c>
      <c r="T64" s="53">
        <f t="shared" si="9"/>
        <v>-2.3824807999999989E-2</v>
      </c>
      <c r="U64" s="53">
        <f t="shared" si="9"/>
        <v>-2.3392039999999989E-2</v>
      </c>
      <c r="V64" s="53">
        <f t="shared" si="9"/>
        <v>-2.2959271999999989E-2</v>
      </c>
      <c r="W64" s="53">
        <f t="shared" si="9"/>
        <v>-2.2526503999999985E-2</v>
      </c>
      <c r="X64" s="53">
        <f t="shared" si="9"/>
        <v>-2.2093735999999985E-2</v>
      </c>
      <c r="Y64" s="53">
        <f t="shared" si="9"/>
        <v>-2.1660967999999982E-2</v>
      </c>
      <c r="Z64" s="53">
        <f t="shared" si="9"/>
        <v>-2.1228199999999982E-2</v>
      </c>
      <c r="AA64" s="53">
        <f t="shared" si="9"/>
        <v>-2.0795431999999982E-2</v>
      </c>
      <c r="AB64" s="53">
        <f t="shared" si="9"/>
        <v>-2.0362663999999982E-2</v>
      </c>
      <c r="AC64" s="53">
        <f t="shared" si="9"/>
        <v>-1.9929895999999982E-2</v>
      </c>
      <c r="AD64" s="53">
        <f t="shared" si="9"/>
        <v>-1.9497127999999985E-2</v>
      </c>
      <c r="AE64" s="53">
        <f t="shared" si="9"/>
        <v>-1.9064359999999982E-2</v>
      </c>
      <c r="AF64" s="53">
        <f t="shared" si="9"/>
        <v>-1.8631591999999985E-2</v>
      </c>
      <c r="AG64" s="53">
        <f t="shared" si="9"/>
        <v>-1.8198823999999982E-2</v>
      </c>
      <c r="AH64" s="53">
        <f t="shared" si="9"/>
        <v>-1.7766055999999985E-2</v>
      </c>
      <c r="AI64" s="53">
        <f t="shared" si="9"/>
        <v>-1.7333287999999985E-2</v>
      </c>
      <c r="AJ64" s="53">
        <f t="shared" si="9"/>
        <v>-1.6900519999999985E-2</v>
      </c>
      <c r="AK64" s="53">
        <f t="shared" si="9"/>
        <v>-1.6467751999999985E-2</v>
      </c>
      <c r="AL64" s="53">
        <f t="shared" si="9"/>
        <v>-1.6034983999999985E-2</v>
      </c>
      <c r="AM64" s="53">
        <f t="shared" si="9"/>
        <v>-1.5602215999999985E-2</v>
      </c>
      <c r="AN64" s="53">
        <f t="shared" si="9"/>
        <v>-1.5169447999999985E-2</v>
      </c>
      <c r="AO64" s="53">
        <f t="shared" si="9"/>
        <v>-1.4736679999999985E-2</v>
      </c>
      <c r="AP64" s="53">
        <f t="shared" si="9"/>
        <v>-1.4303911999999985E-2</v>
      </c>
      <c r="AQ64" s="53">
        <f t="shared" si="9"/>
        <v>-1.3871143999999985E-2</v>
      </c>
      <c r="AR64" s="53">
        <f t="shared" si="9"/>
        <v>-1.3438375999999983E-2</v>
      </c>
      <c r="AS64" s="53">
        <f t="shared" si="9"/>
        <v>-1.3005607999999984E-2</v>
      </c>
      <c r="AT64" s="53">
        <f t="shared" si="9"/>
        <v>-1.2572839999999983E-2</v>
      </c>
      <c r="AU64" s="53">
        <f t="shared" si="9"/>
        <v>-1.2140071999999983E-2</v>
      </c>
      <c r="AV64" s="53">
        <f t="shared" si="9"/>
        <v>-1.1707303999999981E-2</v>
      </c>
      <c r="AW64" s="53">
        <f t="shared" si="9"/>
        <v>-1.1274535999999983E-2</v>
      </c>
      <c r="AX64" s="53">
        <f t="shared" si="9"/>
        <v>-1.0841767999999981E-2</v>
      </c>
      <c r="AY64" s="53">
        <f t="shared" si="9"/>
        <v>-7.2732686666666432E-3</v>
      </c>
      <c r="AZ64" s="53">
        <f t="shared" si="9"/>
        <v>-3.8599733333333107E-3</v>
      </c>
      <c r="BA64" s="53">
        <f t="shared" si="9"/>
        <v>-6.0188199999997895E-4</v>
      </c>
      <c r="BB64" s="53">
        <f t="shared" si="9"/>
        <v>2.5010053333333511E-3</v>
      </c>
      <c r="BC64" s="53">
        <f t="shared" si="9"/>
        <v>-2.3436471333333309E-2</v>
      </c>
      <c r="BD64" s="53">
        <f t="shared" si="9"/>
        <v>-1.9214311999999976E-2</v>
      </c>
    </row>
    <row r="65" spans="1:56" ht="12.75" customHeight="1" x14ac:dyDescent="0.3">
      <c r="A65" s="170"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1"/>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1"/>
      <c r="B67" s="9" t="s">
        <v>298</v>
      </c>
      <c r="C67" s="11"/>
      <c r="D67" s="11" t="s">
        <v>40</v>
      </c>
      <c r="E67" s="81">
        <f>'Fixed data'!$G$7*E$88/1000000</f>
        <v>0</v>
      </c>
      <c r="F67" s="81">
        <f>'Fixed data'!$G$7*F$88/1000000</f>
        <v>0</v>
      </c>
      <c r="G67" s="81">
        <f>'Fixed data'!$G$7*G$88/1000000</f>
        <v>0</v>
      </c>
      <c r="H67" s="81">
        <f>'Fixed data'!$G$7*H$88/1000000</f>
        <v>0</v>
      </c>
      <c r="I67" s="81">
        <f>'Fixed data'!$G$7*I$88/1000000</f>
        <v>0</v>
      </c>
      <c r="J67" s="81">
        <f>'Fixed data'!$G$7*J$88/1000000</f>
        <v>0</v>
      </c>
      <c r="K67" s="81">
        <f>'Fixed data'!$G$7*K$88/1000000</f>
        <v>0</v>
      </c>
      <c r="L67" s="81">
        <f>'Fixed data'!$G$7*L$88/1000000</f>
        <v>0</v>
      </c>
      <c r="M67" s="81">
        <f>'Fixed data'!$G$7*M$88/1000000</f>
        <v>0</v>
      </c>
      <c r="N67" s="81">
        <f>'Fixed data'!$G$7*N$88/1000000</f>
        <v>0</v>
      </c>
      <c r="O67" s="81">
        <f>'Fixed data'!$G$7*O$88/1000000</f>
        <v>0</v>
      </c>
      <c r="P67" s="81">
        <f>'Fixed data'!$G$7*P$88/1000000</f>
        <v>0</v>
      </c>
      <c r="Q67" s="81">
        <f>'Fixed data'!$G$7*Q$88/1000000</f>
        <v>0</v>
      </c>
      <c r="R67" s="81">
        <f>'Fixed data'!$G$7*R$88/1000000</f>
        <v>0</v>
      </c>
      <c r="S67" s="81">
        <f>'Fixed data'!$G$7*S$88/1000000</f>
        <v>0</v>
      </c>
      <c r="T67" s="81">
        <f>'Fixed data'!$G$7*T$88/1000000</f>
        <v>0</v>
      </c>
      <c r="U67" s="81">
        <f>'Fixed data'!$G$7*U$88/1000000</f>
        <v>0</v>
      </c>
      <c r="V67" s="81">
        <f>'Fixed data'!$G$7*V$88/1000000</f>
        <v>0</v>
      </c>
      <c r="W67" s="81">
        <f>'Fixed data'!$G$7*W$88/1000000</f>
        <v>0</v>
      </c>
      <c r="X67" s="81">
        <f>'Fixed data'!$G$7*X$88/1000000</f>
        <v>0</v>
      </c>
      <c r="Y67" s="81">
        <f>'Fixed data'!$G$7*Y$88/1000000</f>
        <v>0</v>
      </c>
      <c r="Z67" s="81">
        <f>'Fixed data'!$G$7*Z$88/1000000</f>
        <v>0</v>
      </c>
      <c r="AA67" s="81">
        <f>'Fixed data'!$G$7*AA$88/1000000</f>
        <v>0</v>
      </c>
      <c r="AB67" s="81">
        <f>'Fixed data'!$G$7*AB$88/1000000</f>
        <v>0</v>
      </c>
      <c r="AC67" s="81">
        <f>'Fixed data'!$G$7*AC$88/1000000</f>
        <v>0</v>
      </c>
      <c r="AD67" s="81">
        <f>'Fixed data'!$G$7*AD$88/1000000</f>
        <v>0</v>
      </c>
      <c r="AE67" s="81">
        <f>'Fixed data'!$G$7*AE$88/1000000</f>
        <v>0</v>
      </c>
      <c r="AF67" s="81">
        <f>'Fixed data'!$G$7*AF$88/1000000</f>
        <v>0</v>
      </c>
      <c r="AG67" s="81">
        <f>'Fixed data'!$G$7*AG$88/1000000</f>
        <v>0</v>
      </c>
      <c r="AH67" s="81">
        <f>'Fixed data'!$G$7*AH$88/1000000</f>
        <v>0</v>
      </c>
      <c r="AI67" s="81">
        <f>'Fixed data'!$G$7*AI$88/1000000</f>
        <v>0</v>
      </c>
      <c r="AJ67" s="81">
        <f>'Fixed data'!$G$7*AJ$88/1000000</f>
        <v>0</v>
      </c>
      <c r="AK67" s="81">
        <f>'Fixed data'!$G$7*AK$88/1000000</f>
        <v>0</v>
      </c>
      <c r="AL67" s="81">
        <f>'Fixed data'!$G$7*AL$88/1000000</f>
        <v>0</v>
      </c>
      <c r="AM67" s="81">
        <f>'Fixed data'!$G$7*AM$88/1000000</f>
        <v>0</v>
      </c>
      <c r="AN67" s="81">
        <f>'Fixed data'!$G$7*AN$88/1000000</f>
        <v>0</v>
      </c>
      <c r="AO67" s="81">
        <f>'Fixed data'!$G$7*AO$88/1000000</f>
        <v>0</v>
      </c>
      <c r="AP67" s="81">
        <f>'Fixed data'!$G$7*AP$88/1000000</f>
        <v>0</v>
      </c>
      <c r="AQ67" s="81">
        <f>'Fixed data'!$G$7*AQ$88/1000000</f>
        <v>0</v>
      </c>
      <c r="AR67" s="81">
        <f>'Fixed data'!$G$7*AR$88/1000000</f>
        <v>0</v>
      </c>
      <c r="AS67" s="81">
        <f>'Fixed data'!$G$7*AS$88/1000000</f>
        <v>0</v>
      </c>
      <c r="AT67" s="81">
        <f>'Fixed data'!$G$7*AT$88/1000000</f>
        <v>0</v>
      </c>
      <c r="AU67" s="81">
        <f>'Fixed data'!$G$7*AU$88/1000000</f>
        <v>0</v>
      </c>
      <c r="AV67" s="81">
        <f>'Fixed data'!$G$7*AV$88/1000000</f>
        <v>0</v>
      </c>
      <c r="AW67" s="81">
        <f>'Fixed data'!$G$7*AW$88/1000000</f>
        <v>0</v>
      </c>
      <c r="AX67" s="81">
        <f>'Fixed data'!$G$7*AX$88/1000000</f>
        <v>0</v>
      </c>
      <c r="AY67" s="81">
        <f>'Fixed data'!$G$7*AY$88/1000000</f>
        <v>0</v>
      </c>
      <c r="AZ67" s="81">
        <f>'Fixed data'!$G$7*AZ$88/1000000</f>
        <v>0</v>
      </c>
      <c r="BA67" s="81">
        <f>'Fixed data'!$G$7*BA$88/1000000</f>
        <v>0</v>
      </c>
      <c r="BB67" s="81">
        <f>'Fixed data'!$G$7*BB$88/1000000</f>
        <v>0</v>
      </c>
      <c r="BC67" s="81">
        <f>'Fixed data'!$G$7*BC$88/1000000</f>
        <v>0</v>
      </c>
      <c r="BD67" s="81">
        <f>'Fixed data'!$G$7*BD$88/1000000</f>
        <v>0</v>
      </c>
    </row>
    <row r="68" spans="1:56" ht="15" customHeight="1" x14ac:dyDescent="0.3">
      <c r="A68" s="171"/>
      <c r="B68" s="9" t="s">
        <v>299</v>
      </c>
      <c r="C68" s="9"/>
      <c r="D68" s="9" t="s">
        <v>40</v>
      </c>
      <c r="E68" s="81">
        <f>'Fixed data'!$G$8*E89/1000000</f>
        <v>0</v>
      </c>
      <c r="F68" s="81">
        <f>'Fixed data'!$G$8*F89/1000000</f>
        <v>0</v>
      </c>
      <c r="G68" s="81">
        <f>'Fixed data'!$G$8*G89/1000000</f>
        <v>0</v>
      </c>
      <c r="H68" s="81">
        <f>'Fixed data'!$G$8*H89/1000000</f>
        <v>0</v>
      </c>
      <c r="I68" s="81">
        <f>'Fixed data'!$G$8*I89/1000000</f>
        <v>0</v>
      </c>
      <c r="J68" s="81">
        <f>'Fixed data'!$G$8*J89/1000000</f>
        <v>0</v>
      </c>
      <c r="K68" s="81">
        <f>'Fixed data'!$G$8*K89/1000000</f>
        <v>0</v>
      </c>
      <c r="L68" s="81">
        <f>'Fixed data'!$G$8*L89/1000000</f>
        <v>0</v>
      </c>
      <c r="M68" s="81">
        <f>'Fixed data'!$G$8*M89/1000000</f>
        <v>0</v>
      </c>
      <c r="N68" s="81">
        <f>'Fixed data'!$G$8*N89/1000000</f>
        <v>0</v>
      </c>
      <c r="O68" s="81">
        <f>'Fixed data'!$G$8*O89/1000000</f>
        <v>0</v>
      </c>
      <c r="P68" s="81">
        <f>'Fixed data'!$G$8*P89/1000000</f>
        <v>0</v>
      </c>
      <c r="Q68" s="81">
        <f>'Fixed data'!$G$8*Q89/1000000</f>
        <v>0</v>
      </c>
      <c r="R68" s="81">
        <f>'Fixed data'!$G$8*R89/1000000</f>
        <v>0</v>
      </c>
      <c r="S68" s="81">
        <f>'Fixed data'!$G$8*S89/1000000</f>
        <v>0</v>
      </c>
      <c r="T68" s="81">
        <f>'Fixed data'!$G$8*T89/1000000</f>
        <v>0</v>
      </c>
      <c r="U68" s="81">
        <f>'Fixed data'!$G$8*U89/1000000</f>
        <v>0</v>
      </c>
      <c r="V68" s="81">
        <f>'Fixed data'!$G$8*V89/1000000</f>
        <v>0</v>
      </c>
      <c r="W68" s="81">
        <f>'Fixed data'!$G$8*W89/1000000</f>
        <v>0</v>
      </c>
      <c r="X68" s="81">
        <f>'Fixed data'!$G$8*X89/1000000</f>
        <v>0</v>
      </c>
      <c r="Y68" s="81">
        <f>'Fixed data'!$G$8*Y89/1000000</f>
        <v>0</v>
      </c>
      <c r="Z68" s="81">
        <f>'Fixed data'!$G$8*Z89/1000000</f>
        <v>0</v>
      </c>
      <c r="AA68" s="81">
        <f>'Fixed data'!$G$8*AA89/1000000</f>
        <v>0</v>
      </c>
      <c r="AB68" s="81">
        <f>'Fixed data'!$G$8*AB89/1000000</f>
        <v>0</v>
      </c>
      <c r="AC68" s="81">
        <f>'Fixed data'!$G$8*AC89/1000000</f>
        <v>0</v>
      </c>
      <c r="AD68" s="81">
        <f>'Fixed data'!$G$8*AD89/1000000</f>
        <v>0</v>
      </c>
      <c r="AE68" s="81">
        <f>'Fixed data'!$G$8*AE89/1000000</f>
        <v>0</v>
      </c>
      <c r="AF68" s="81">
        <f>'Fixed data'!$G$8*AF89/1000000</f>
        <v>0</v>
      </c>
      <c r="AG68" s="81">
        <f>'Fixed data'!$G$8*AG89/1000000</f>
        <v>0</v>
      </c>
      <c r="AH68" s="81">
        <f>'Fixed data'!$G$8*AH89/1000000</f>
        <v>0</v>
      </c>
      <c r="AI68" s="81">
        <f>'Fixed data'!$G$8*AI89/1000000</f>
        <v>0</v>
      </c>
      <c r="AJ68" s="81">
        <f>'Fixed data'!$G$8*AJ89/1000000</f>
        <v>0</v>
      </c>
      <c r="AK68" s="81">
        <f>'Fixed data'!$G$8*AK89/1000000</f>
        <v>0</v>
      </c>
      <c r="AL68" s="81">
        <f>'Fixed data'!$G$8*AL89/1000000</f>
        <v>0</v>
      </c>
      <c r="AM68" s="81">
        <f>'Fixed data'!$G$8*AM89/1000000</f>
        <v>0</v>
      </c>
      <c r="AN68" s="81">
        <f>'Fixed data'!$G$8*AN89/1000000</f>
        <v>0</v>
      </c>
      <c r="AO68" s="81">
        <f>'Fixed data'!$G$8*AO89/1000000</f>
        <v>0</v>
      </c>
      <c r="AP68" s="81">
        <f>'Fixed data'!$G$8*AP89/1000000</f>
        <v>0</v>
      </c>
      <c r="AQ68" s="81">
        <f>'Fixed data'!$G$8*AQ89/1000000</f>
        <v>0</v>
      </c>
      <c r="AR68" s="81">
        <f>'Fixed data'!$G$8*AR89/1000000</f>
        <v>0</v>
      </c>
      <c r="AS68" s="81">
        <f>'Fixed data'!$G$8*AS89/1000000</f>
        <v>0</v>
      </c>
      <c r="AT68" s="81">
        <f>'Fixed data'!$G$8*AT89/1000000</f>
        <v>0</v>
      </c>
      <c r="AU68" s="81">
        <f>'Fixed data'!$G$8*AU89/1000000</f>
        <v>0</v>
      </c>
      <c r="AV68" s="81">
        <f>'Fixed data'!$G$8*AV89/1000000</f>
        <v>0</v>
      </c>
      <c r="AW68" s="81">
        <f>'Fixed data'!$G$8*AW89/1000000</f>
        <v>0</v>
      </c>
      <c r="AX68" s="81">
        <f>'Fixed data'!$G$8*AX89/1000000</f>
        <v>0</v>
      </c>
      <c r="AY68" s="81">
        <f>'Fixed data'!$G$8*AY89/1000000</f>
        <v>0</v>
      </c>
      <c r="AZ68" s="81">
        <f>'Fixed data'!$G$8*AZ89/1000000</f>
        <v>0</v>
      </c>
      <c r="BA68" s="81">
        <f>'Fixed data'!$G$8*BA89/1000000</f>
        <v>0</v>
      </c>
      <c r="BB68" s="81">
        <f>'Fixed data'!$G$8*BB89/1000000</f>
        <v>0</v>
      </c>
      <c r="BC68" s="81">
        <f>'Fixed data'!$G$8*BC89/1000000</f>
        <v>0</v>
      </c>
      <c r="BD68" s="81">
        <f>'Fixed data'!$G$8*BD89/1000000</f>
        <v>0</v>
      </c>
    </row>
    <row r="69" spans="1:56" ht="15" customHeight="1" x14ac:dyDescent="0.3">
      <c r="A69" s="171"/>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1"/>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1"/>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1"/>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1"/>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1"/>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1"/>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2"/>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4"/>
      <c r="B77" s="14" t="s">
        <v>16</v>
      </c>
      <c r="C77" s="14"/>
      <c r="D77" s="14" t="s">
        <v>40</v>
      </c>
      <c r="E77" s="54">
        <f>IF('Fixed data'!$G$19=FALSE,E64+E76,E64)</f>
        <v>-3.9642089999999991E-2</v>
      </c>
      <c r="F77" s="54">
        <f>IF('Fixed data'!$G$19=FALSE,F64+F76,F64)</f>
        <v>-4.9762001333333319E-2</v>
      </c>
      <c r="G77" s="54">
        <f>IF('Fixed data'!$G$19=FALSE,G64+G76,G64)</f>
        <v>-5.9726708666666656E-2</v>
      </c>
      <c r="H77" s="54">
        <f>IF('Fixed data'!$G$19=FALSE,H64+H76,H64)</f>
        <v>-6.9536211999999986E-2</v>
      </c>
      <c r="I77" s="54">
        <f>IF('Fixed data'!$G$19=FALSE,I64+I76,I64)</f>
        <v>0.2859772886666665</v>
      </c>
      <c r="J77" s="54">
        <f>IF('Fixed data'!$G$19=FALSE,J64+J76,J64)</f>
        <v>4.5311533333333501E-3</v>
      </c>
      <c r="K77" s="54">
        <f>IF('Fixed data'!$G$19=FALSE,K64+K76,K64)</f>
        <v>-0.37141021799999985</v>
      </c>
      <c r="L77" s="54">
        <f>IF('Fixed data'!$G$19=FALSE,L64+L76,L64)</f>
        <v>-0.11008154533333331</v>
      </c>
      <c r="M77" s="54">
        <f>IF('Fixed data'!$G$19=FALSE,M64+M76,M64)</f>
        <v>0.2460527713333332</v>
      </c>
      <c r="N77" s="54">
        <f>IF('Fixed data'!$G$19=FALSE,N64+N76,N64)</f>
        <v>-3.4772547999999973E-2</v>
      </c>
      <c r="O77" s="54">
        <f>IF('Fixed data'!$G$19=FALSE,O64+O76,O64)</f>
        <v>-4.4925303333333312E-2</v>
      </c>
      <c r="P77" s="54">
        <f>IF('Fixed data'!$G$19=FALSE,P64+P76,P64)</f>
        <v>-5.4922854666666646E-2</v>
      </c>
      <c r="Q77" s="54">
        <f>IF('Fixed data'!$G$19=FALSE,Q64+Q76,Q64)</f>
        <v>-2.5123111999999989E-2</v>
      </c>
      <c r="R77" s="54">
        <f>IF('Fixed data'!$G$19=FALSE,R64+R76,R64)</f>
        <v>-2.4690343999999996E-2</v>
      </c>
      <c r="S77" s="54">
        <f>IF('Fixed data'!$G$19=FALSE,S64+S76,S64)</f>
        <v>-2.4257575999999989E-2</v>
      </c>
      <c r="T77" s="54">
        <f>IF('Fixed data'!$G$19=FALSE,T64+T76,T64)</f>
        <v>-2.3824807999999989E-2</v>
      </c>
      <c r="U77" s="54">
        <f>IF('Fixed data'!$G$19=FALSE,U64+U76,U64)</f>
        <v>-2.3392039999999989E-2</v>
      </c>
      <c r="V77" s="54">
        <f>IF('Fixed data'!$G$19=FALSE,V64+V76,V64)</f>
        <v>-2.2959271999999989E-2</v>
      </c>
      <c r="W77" s="54">
        <f>IF('Fixed data'!$G$19=FALSE,W64+W76,W64)</f>
        <v>-2.2526503999999985E-2</v>
      </c>
      <c r="X77" s="54">
        <f>IF('Fixed data'!$G$19=FALSE,X64+X76,X64)</f>
        <v>-2.2093735999999985E-2</v>
      </c>
      <c r="Y77" s="54">
        <f>IF('Fixed data'!$G$19=FALSE,Y64+Y76,Y64)</f>
        <v>-2.1660967999999982E-2</v>
      </c>
      <c r="Z77" s="54">
        <f>IF('Fixed data'!$G$19=FALSE,Z64+Z76,Z64)</f>
        <v>-2.1228199999999982E-2</v>
      </c>
      <c r="AA77" s="54">
        <f>IF('Fixed data'!$G$19=FALSE,AA64+AA76,AA64)</f>
        <v>-2.0795431999999982E-2</v>
      </c>
      <c r="AB77" s="54">
        <f>IF('Fixed data'!$G$19=FALSE,AB64+AB76,AB64)</f>
        <v>-2.0362663999999982E-2</v>
      </c>
      <c r="AC77" s="54">
        <f>IF('Fixed data'!$G$19=FALSE,AC64+AC76,AC64)</f>
        <v>-1.9929895999999982E-2</v>
      </c>
      <c r="AD77" s="54">
        <f>IF('Fixed data'!$G$19=FALSE,AD64+AD76,AD64)</f>
        <v>-1.9497127999999985E-2</v>
      </c>
      <c r="AE77" s="54">
        <f>IF('Fixed data'!$G$19=FALSE,AE64+AE76,AE64)</f>
        <v>-1.9064359999999982E-2</v>
      </c>
      <c r="AF77" s="54">
        <f>IF('Fixed data'!$G$19=FALSE,AF64+AF76,AF64)</f>
        <v>-1.8631591999999985E-2</v>
      </c>
      <c r="AG77" s="54">
        <f>IF('Fixed data'!$G$19=FALSE,AG64+AG76,AG64)</f>
        <v>-1.8198823999999982E-2</v>
      </c>
      <c r="AH77" s="54">
        <f>IF('Fixed data'!$G$19=FALSE,AH64+AH76,AH64)</f>
        <v>-1.7766055999999985E-2</v>
      </c>
      <c r="AI77" s="54">
        <f>IF('Fixed data'!$G$19=FALSE,AI64+AI76,AI64)</f>
        <v>-1.7333287999999985E-2</v>
      </c>
      <c r="AJ77" s="54">
        <f>IF('Fixed data'!$G$19=FALSE,AJ64+AJ76,AJ64)</f>
        <v>-1.6900519999999985E-2</v>
      </c>
      <c r="AK77" s="54">
        <f>IF('Fixed data'!$G$19=FALSE,AK64+AK76,AK64)</f>
        <v>-1.6467751999999985E-2</v>
      </c>
      <c r="AL77" s="54">
        <f>IF('Fixed data'!$G$19=FALSE,AL64+AL76,AL64)</f>
        <v>-1.6034983999999985E-2</v>
      </c>
      <c r="AM77" s="54">
        <f>IF('Fixed data'!$G$19=FALSE,AM64+AM76,AM64)</f>
        <v>-1.5602215999999985E-2</v>
      </c>
      <c r="AN77" s="54">
        <f>IF('Fixed data'!$G$19=FALSE,AN64+AN76,AN64)</f>
        <v>-1.5169447999999985E-2</v>
      </c>
      <c r="AO77" s="54">
        <f>IF('Fixed data'!$G$19=FALSE,AO64+AO76,AO64)</f>
        <v>-1.4736679999999985E-2</v>
      </c>
      <c r="AP77" s="54">
        <f>IF('Fixed data'!$G$19=FALSE,AP64+AP76,AP64)</f>
        <v>-1.4303911999999985E-2</v>
      </c>
      <c r="AQ77" s="54">
        <f>IF('Fixed data'!$G$19=FALSE,AQ64+AQ76,AQ64)</f>
        <v>-1.3871143999999985E-2</v>
      </c>
      <c r="AR77" s="54">
        <f>IF('Fixed data'!$G$19=FALSE,AR64+AR76,AR64)</f>
        <v>-1.3438375999999983E-2</v>
      </c>
      <c r="AS77" s="54">
        <f>IF('Fixed data'!$G$19=FALSE,AS64+AS76,AS64)</f>
        <v>-1.3005607999999984E-2</v>
      </c>
      <c r="AT77" s="54">
        <f>IF('Fixed data'!$G$19=FALSE,AT64+AT76,AT64)</f>
        <v>-1.2572839999999983E-2</v>
      </c>
      <c r="AU77" s="54">
        <f>IF('Fixed data'!$G$19=FALSE,AU64+AU76,AU64)</f>
        <v>-1.2140071999999983E-2</v>
      </c>
      <c r="AV77" s="54">
        <f>IF('Fixed data'!$G$19=FALSE,AV64+AV76,AV64)</f>
        <v>-1.1707303999999981E-2</v>
      </c>
      <c r="AW77" s="54">
        <f>IF('Fixed data'!$G$19=FALSE,AW64+AW76,AW64)</f>
        <v>-1.1274535999999983E-2</v>
      </c>
      <c r="AX77" s="54">
        <f>IF('Fixed data'!$G$19=FALSE,AX64+AX76,AX64)</f>
        <v>-1.0841767999999981E-2</v>
      </c>
      <c r="AY77" s="54">
        <f>IF('Fixed data'!$G$19=FALSE,AY64+AY76,AY64)</f>
        <v>-7.2732686666666432E-3</v>
      </c>
      <c r="AZ77" s="54">
        <f>IF('Fixed data'!$G$19=FALSE,AZ64+AZ76,AZ64)</f>
        <v>-3.8599733333333107E-3</v>
      </c>
      <c r="BA77" s="54">
        <f>IF('Fixed data'!$G$19=FALSE,BA64+BA76,BA64)</f>
        <v>-6.0188199999997895E-4</v>
      </c>
      <c r="BB77" s="54">
        <f>IF('Fixed data'!$G$19=FALSE,BB64+BB76,BB64)</f>
        <v>2.5010053333333511E-3</v>
      </c>
      <c r="BC77" s="54">
        <f>IF('Fixed data'!$G$19=FALSE,BC64+BC76,BC64)</f>
        <v>-2.3436471333333309E-2</v>
      </c>
      <c r="BD77" s="54">
        <f>IF('Fixed data'!$G$19=FALSE,BD64+BD76,BD64)</f>
        <v>-1.9214311999999976E-2</v>
      </c>
    </row>
    <row r="78" spans="1:56" ht="15.75" outlineLevel="1" x14ac:dyDescent="0.3">
      <c r="A78" s="74"/>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4"/>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4"/>
      <c r="B80" s="11" t="s">
        <v>17</v>
      </c>
      <c r="C80" s="14"/>
      <c r="D80" s="9" t="s">
        <v>40</v>
      </c>
      <c r="E80" s="55">
        <f>IF('Fixed data'!$G$19=TRUE,(E77-SUM(E70:E71))*E78+SUM(E70:E71)*E79,E77*E78)</f>
        <v>-3.8301536231884051E-2</v>
      </c>
      <c r="F80" s="55">
        <f t="shared" ref="F80:BD80" si="11">F77*F78</f>
        <v>-4.6453360716313868E-2</v>
      </c>
      <c r="G80" s="55">
        <f t="shared" si="11"/>
        <v>-5.3870069215459046E-2</v>
      </c>
      <c r="H80" s="55">
        <f t="shared" si="11"/>
        <v>-6.0596791491000189E-2</v>
      </c>
      <c r="I80" s="55">
        <f t="shared" si="11"/>
        <v>0.24078520338828752</v>
      </c>
      <c r="J80" s="55">
        <f t="shared" si="11"/>
        <v>3.6860961561239023E-3</v>
      </c>
      <c r="K80" s="55">
        <f t="shared" si="11"/>
        <v>-0.29192507405360657</v>
      </c>
      <c r="L80" s="55">
        <f t="shared" si="11"/>
        <v>-8.3597197652276384E-2</v>
      </c>
      <c r="M80" s="55">
        <f t="shared" si="11"/>
        <v>0.18053653912035539</v>
      </c>
      <c r="N80" s="55">
        <f t="shared" si="11"/>
        <v>-2.4650913477826091E-2</v>
      </c>
      <c r="O80" s="55">
        <f t="shared" si="11"/>
        <v>-3.0771393956152974E-2</v>
      </c>
      <c r="P80" s="55">
        <f t="shared" si="11"/>
        <v>-3.6347027912761135E-2</v>
      </c>
      <c r="Q80" s="55">
        <f t="shared" si="11"/>
        <v>-1.606382214748521E-2</v>
      </c>
      <c r="R80" s="55">
        <f t="shared" si="11"/>
        <v>-1.5253244918866909E-2</v>
      </c>
      <c r="S80" s="55">
        <f t="shared" si="11"/>
        <v>-1.4479119544978216E-2</v>
      </c>
      <c r="T80" s="55">
        <f t="shared" si="11"/>
        <v>-1.3739907619069756E-2</v>
      </c>
      <c r="U80" s="55">
        <f t="shared" si="11"/>
        <v>-1.3034133096684804E-2</v>
      </c>
      <c r="V80" s="55">
        <f t="shared" si="11"/>
        <v>-1.2360379837165663E-2</v>
      </c>
      <c r="W80" s="55">
        <f t="shared" si="11"/>
        <v>-1.1717289240120533E-2</v>
      </c>
      <c r="X80" s="55">
        <f t="shared" si="11"/>
        <v>-1.1103557973239832E-2</v>
      </c>
      <c r="Y80" s="55">
        <f t="shared" si="11"/>
        <v>-1.051793578798658E-2</v>
      </c>
      <c r="Z80" s="55">
        <f t="shared" si="11"/>
        <v>-9.959223419815989E-3</v>
      </c>
      <c r="AA80" s="55">
        <f t="shared" si="11"/>
        <v>-9.4262705697052626E-3</v>
      </c>
      <c r="AB80" s="55">
        <f t="shared" si="11"/>
        <v>-8.9179739638954522E-3</v>
      </c>
      <c r="AC80" s="55">
        <f t="shared" si="11"/>
        <v>-8.4332754888639862E-3</v>
      </c>
      <c r="AD80" s="55">
        <f t="shared" si="11"/>
        <v>-7.9711603986585434E-3</v>
      </c>
      <c r="AE80" s="55">
        <f t="shared" si="11"/>
        <v>-7.530655591831031E-3</v>
      </c>
      <c r="AF80" s="55">
        <f t="shared" si="11"/>
        <v>-7.110827955314424E-3</v>
      </c>
      <c r="AG80" s="55">
        <f t="shared" si="11"/>
        <v>-6.7107827726853144E-3</v>
      </c>
      <c r="AH80" s="55">
        <f t="shared" si="11"/>
        <v>-6.3296621943514922E-3</v>
      </c>
      <c r="AI80" s="55">
        <f t="shared" si="11"/>
        <v>-6.9330923833747062E-3</v>
      </c>
      <c r="AJ80" s="55">
        <f t="shared" si="11"/>
        <v>-6.5630978121724651E-3</v>
      </c>
      <c r="AK80" s="55">
        <f t="shared" si="11"/>
        <v>-6.2087747287214359E-3</v>
      </c>
      <c r="AL80" s="55">
        <f t="shared" si="11"/>
        <v>-5.8695241106548153E-3</v>
      </c>
      <c r="AM80" s="55">
        <f t="shared" si="11"/>
        <v>-5.5447685354203802E-3</v>
      </c>
      <c r="AN80" s="55">
        <f t="shared" si="11"/>
        <v>-5.2339514302113012E-3</v>
      </c>
      <c r="AO80" s="55">
        <f t="shared" si="11"/>
        <v>-4.9365363472663789E-3</v>
      </c>
      <c r="AP80" s="55">
        <f t="shared" si="11"/>
        <v>-4.6520062636982171E-3</v>
      </c>
      <c r="AQ80" s="55">
        <f t="shared" si="11"/>
        <v>-4.3798629050352967E-3</v>
      </c>
      <c r="AR80" s="55">
        <f t="shared" si="11"/>
        <v>-4.1196260916905418E-3</v>
      </c>
      <c r="AS80" s="55">
        <f t="shared" si="11"/>
        <v>-3.8708331075947024E-3</v>
      </c>
      <c r="AT80" s="55">
        <f t="shared" si="11"/>
        <v>-3.6330380902578415E-3</v>
      </c>
      <c r="AU80" s="55">
        <f t="shared" si="11"/>
        <v>-3.405811441546283E-3</v>
      </c>
      <c r="AV80" s="55">
        <f t="shared" si="11"/>
        <v>-3.188739258485721E-3</v>
      </c>
      <c r="AW80" s="55">
        <f t="shared" si="11"/>
        <v>-2.9814227834237938E-3</v>
      </c>
      <c r="AX80" s="55">
        <f t="shared" si="11"/>
        <v>-2.7834778729072421E-3</v>
      </c>
      <c r="AY80" s="55">
        <f t="shared" si="11"/>
        <v>-1.8129259652022824E-3</v>
      </c>
      <c r="AZ80" s="55">
        <f t="shared" si="11"/>
        <v>-9.3410891836158275E-4</v>
      </c>
      <c r="BA80" s="55">
        <f t="shared" si="11"/>
        <v>-1.4141235175995227E-4</v>
      </c>
      <c r="BB80" s="55">
        <f t="shared" si="11"/>
        <v>5.704970231252709E-4</v>
      </c>
      <c r="BC80" s="55">
        <f t="shared" si="11"/>
        <v>-5.1903155693426633E-3</v>
      </c>
      <c r="BD80" s="55">
        <f t="shared" si="11"/>
        <v>-4.1313230280791988E-3</v>
      </c>
    </row>
    <row r="81" spans="1:56" x14ac:dyDescent="0.3">
      <c r="A81" s="74"/>
      <c r="B81" s="15" t="s">
        <v>18</v>
      </c>
      <c r="C81" s="15"/>
      <c r="D81" s="14" t="s">
        <v>40</v>
      </c>
      <c r="E81" s="56">
        <f>+E80</f>
        <v>-3.8301536231884051E-2</v>
      </c>
      <c r="F81" s="56">
        <f t="shared" ref="F81:BD81" si="12">+E81+F80</f>
        <v>-8.4754896948197919E-2</v>
      </c>
      <c r="G81" s="56">
        <f t="shared" si="12"/>
        <v>-0.13862496616365697</v>
      </c>
      <c r="H81" s="56">
        <f t="shared" si="12"/>
        <v>-0.19922175765465716</v>
      </c>
      <c r="I81" s="56">
        <f t="shared" si="12"/>
        <v>4.1563445733630355E-2</v>
      </c>
      <c r="J81" s="56">
        <f t="shared" si="12"/>
        <v>4.5249541889754261E-2</v>
      </c>
      <c r="K81" s="56">
        <f t="shared" si="12"/>
        <v>-0.2466755321638523</v>
      </c>
      <c r="L81" s="56">
        <f t="shared" si="12"/>
        <v>-0.33027272981612865</v>
      </c>
      <c r="M81" s="56">
        <f t="shared" si="12"/>
        <v>-0.14973619069577326</v>
      </c>
      <c r="N81" s="56">
        <f t="shared" si="12"/>
        <v>-0.17438710417359934</v>
      </c>
      <c r="O81" s="56">
        <f t="shared" si="12"/>
        <v>-0.20515849812975231</v>
      </c>
      <c r="P81" s="56">
        <f t="shared" si="12"/>
        <v>-0.24150552604251346</v>
      </c>
      <c r="Q81" s="56">
        <f t="shared" si="12"/>
        <v>-0.25756934818999866</v>
      </c>
      <c r="R81" s="56">
        <f t="shared" si="12"/>
        <v>-0.27282259310886559</v>
      </c>
      <c r="S81" s="56">
        <f t="shared" si="12"/>
        <v>-0.2873017126538438</v>
      </c>
      <c r="T81" s="56">
        <f t="shared" si="12"/>
        <v>-0.30104162027291353</v>
      </c>
      <c r="U81" s="56">
        <f t="shared" si="12"/>
        <v>-0.31407575336959836</v>
      </c>
      <c r="V81" s="56">
        <f t="shared" si="12"/>
        <v>-0.32643613320676401</v>
      </c>
      <c r="W81" s="56">
        <f t="shared" si="12"/>
        <v>-0.33815342244688457</v>
      </c>
      <c r="X81" s="56">
        <f t="shared" si="12"/>
        <v>-0.34925698042012437</v>
      </c>
      <c r="Y81" s="56">
        <f t="shared" si="12"/>
        <v>-0.35977491620811097</v>
      </c>
      <c r="Z81" s="56">
        <f t="shared" si="12"/>
        <v>-0.36973413962792695</v>
      </c>
      <c r="AA81" s="56">
        <f t="shared" si="12"/>
        <v>-0.37916041019763219</v>
      </c>
      <c r="AB81" s="56">
        <f t="shared" si="12"/>
        <v>-0.38807838416152762</v>
      </c>
      <c r="AC81" s="56">
        <f t="shared" si="12"/>
        <v>-0.39651165965039159</v>
      </c>
      <c r="AD81" s="56">
        <f t="shared" si="12"/>
        <v>-0.40448282004905012</v>
      </c>
      <c r="AE81" s="56">
        <f t="shared" si="12"/>
        <v>-0.41201347564088114</v>
      </c>
      <c r="AF81" s="56">
        <f t="shared" si="12"/>
        <v>-0.41912430359619557</v>
      </c>
      <c r="AG81" s="56">
        <f t="shared" si="12"/>
        <v>-0.4258350863688809</v>
      </c>
      <c r="AH81" s="56">
        <f t="shared" si="12"/>
        <v>-0.43216474856323239</v>
      </c>
      <c r="AI81" s="56">
        <f t="shared" si="12"/>
        <v>-0.43909784094660709</v>
      </c>
      <c r="AJ81" s="56">
        <f t="shared" si="12"/>
        <v>-0.44566093875877955</v>
      </c>
      <c r="AK81" s="56">
        <f t="shared" si="12"/>
        <v>-0.45186971348750099</v>
      </c>
      <c r="AL81" s="56">
        <f t="shared" si="12"/>
        <v>-0.45773923759815582</v>
      </c>
      <c r="AM81" s="56">
        <f t="shared" si="12"/>
        <v>-0.46328400613357623</v>
      </c>
      <c r="AN81" s="56">
        <f t="shared" si="12"/>
        <v>-0.46851795756378756</v>
      </c>
      <c r="AO81" s="56">
        <f t="shared" si="12"/>
        <v>-0.47345449391105393</v>
      </c>
      <c r="AP81" s="56">
        <f t="shared" si="12"/>
        <v>-0.47810650017475215</v>
      </c>
      <c r="AQ81" s="56">
        <f t="shared" si="12"/>
        <v>-0.48248636307978743</v>
      </c>
      <c r="AR81" s="56">
        <f t="shared" si="12"/>
        <v>-0.48660598917147796</v>
      </c>
      <c r="AS81" s="56">
        <f t="shared" si="12"/>
        <v>-0.49047682227907269</v>
      </c>
      <c r="AT81" s="56">
        <f t="shared" si="12"/>
        <v>-0.49410986036933052</v>
      </c>
      <c r="AU81" s="56">
        <f t="shared" si="12"/>
        <v>-0.4975156718108768</v>
      </c>
      <c r="AV81" s="56">
        <f t="shared" si="12"/>
        <v>-0.50070441106936248</v>
      </c>
      <c r="AW81" s="56">
        <f t="shared" si="12"/>
        <v>-0.50368583385278631</v>
      </c>
      <c r="AX81" s="56">
        <f t="shared" si="12"/>
        <v>-0.50646931172569354</v>
      </c>
      <c r="AY81" s="56">
        <f t="shared" si="12"/>
        <v>-0.50828223769089587</v>
      </c>
      <c r="AZ81" s="56">
        <f t="shared" si="12"/>
        <v>-0.50921634660925741</v>
      </c>
      <c r="BA81" s="56">
        <f t="shared" si="12"/>
        <v>-0.50935775896101732</v>
      </c>
      <c r="BB81" s="56">
        <f t="shared" si="12"/>
        <v>-0.50878726193789203</v>
      </c>
      <c r="BC81" s="56">
        <f t="shared" si="12"/>
        <v>-0.51397757750723472</v>
      </c>
      <c r="BD81" s="56">
        <f t="shared" si="12"/>
        <v>-0.51810890053531389</v>
      </c>
    </row>
    <row r="82" spans="1:56" x14ac:dyDescent="0.3">
      <c r="A82" s="74"/>
      <c r="B82" s="14"/>
    </row>
    <row r="83" spans="1:56" x14ac:dyDescent="0.3">
      <c r="A83" s="74"/>
    </row>
    <row r="84" spans="1:56" x14ac:dyDescent="0.3">
      <c r="A84" s="116"/>
      <c r="B84" s="123" t="s">
        <v>217</v>
      </c>
      <c r="C84" s="117"/>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c r="AG84" s="118"/>
      <c r="AH84" s="118"/>
      <c r="AI84" s="118"/>
      <c r="AJ84" s="118"/>
      <c r="AK84" s="118"/>
      <c r="AL84" s="118"/>
      <c r="AM84" s="118"/>
      <c r="AN84" s="118"/>
      <c r="AO84" s="118"/>
      <c r="AP84" s="118"/>
      <c r="AQ84" s="118"/>
      <c r="AR84" s="118"/>
      <c r="AS84" s="118"/>
      <c r="AT84" s="118"/>
      <c r="AU84" s="118"/>
      <c r="AV84" s="118"/>
      <c r="AW84" s="118"/>
      <c r="AX84" s="118"/>
      <c r="AY84" s="118"/>
      <c r="AZ84" s="118"/>
      <c r="BA84" s="118"/>
      <c r="BB84" s="118"/>
      <c r="BC84" s="118"/>
      <c r="BD84" s="118"/>
    </row>
    <row r="85" spans="1:56" x14ac:dyDescent="0.3">
      <c r="A85" s="119"/>
      <c r="B85" s="120" t="s">
        <v>322</v>
      </c>
      <c r="C85" s="121"/>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row>
    <row r="86" spans="1:56" ht="12.75" customHeight="1" x14ac:dyDescent="0.3">
      <c r="A86" s="173"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3"/>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3"/>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73"/>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73"/>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3"/>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3"/>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3"/>
      <c r="B93" s="4" t="s">
        <v>216</v>
      </c>
      <c r="D93" s="4" t="s">
        <v>91</v>
      </c>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row>
    <row r="94" spans="1:56" x14ac:dyDescent="0.3">
      <c r="C94" s="36"/>
    </row>
    <row r="95" spans="1:56" ht="16.5" x14ac:dyDescent="0.3">
      <c r="A95" s="85"/>
      <c r="C95" s="36"/>
    </row>
    <row r="96" spans="1:56" ht="16.5" x14ac:dyDescent="0.3">
      <c r="A96" s="85">
        <v>1</v>
      </c>
      <c r="B96" s="4" t="s">
        <v>335</v>
      </c>
    </row>
    <row r="97" spans="1:3" x14ac:dyDescent="0.3">
      <c r="B97" s="69" t="s">
        <v>155</v>
      </c>
    </row>
    <row r="98" spans="1:3" x14ac:dyDescent="0.3">
      <c r="B98" s="4" t="s">
        <v>319</v>
      </c>
    </row>
    <row r="99" spans="1:3" x14ac:dyDescent="0.3">
      <c r="B99" s="4" t="s">
        <v>337</v>
      </c>
    </row>
    <row r="100" spans="1:3" ht="16.5" x14ac:dyDescent="0.3">
      <c r="A100" s="85">
        <v>2</v>
      </c>
      <c r="B100" s="69"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18 B20:B24">
      <formula1>$B$170:$B$216</formula1>
    </dataValidation>
    <dataValidation type="list" allowBlank="1" showInputMessage="1" showErrorMessage="1" sqref="B13 B19">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9107C5-B401-4A16-BB12-3D243B9D13F0}">
  <ds:schemaRefs>
    <ds:schemaRef ds:uri="eecedeb9-13b3-4e62-b003-046c92e1668a"/>
    <ds:schemaRef ds:uri="http://www.w3.org/XML/1998/namespace"/>
    <ds:schemaRef ds:uri="http://purl.org/dc/terms/"/>
    <ds:schemaRef ds:uri="http://schemas.microsoft.com/sharepoint/v3/fields"/>
    <ds:schemaRef ds:uri="http://schemas.microsoft.com/office/2006/documentManagement/types"/>
    <ds:schemaRef ds:uri="http://purl.org/dc/dcmitype/"/>
    <ds:schemaRef ds:uri="http://schemas.openxmlformats.org/package/2006/metadata/core-properties"/>
    <ds:schemaRef ds:uri="efb98dbe-6680-48eb-ac67-85b3a61e7855"/>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2013-06-26T14:23:43Z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